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75" yWindow="165" windowWidth="15480" windowHeight="10125" activeTab="0"/>
  </bookViews>
  <sheets>
    <sheet name="Table A.1" sheetId="1" r:id="rId1"/>
    <sheet name="Table A.2" sheetId="2" r:id="rId2"/>
    <sheet name="Table A.3" sheetId="3" r:id="rId3"/>
    <sheet name="Sheet2" sheetId="4" state="hidden" r:id="rId4"/>
    <sheet name="Sheet3" sheetId="5" state="hidden" r:id="rId5"/>
  </sheets>
  <definedNames>
    <definedName name="_xlnm.Print_Area" localSheetId="0">'Table A.1'!$A$1:$F$68</definedName>
    <definedName name="_xlnm.Print_Area" localSheetId="1">'Table A.2'!$A$1:$S$73</definedName>
    <definedName name="_xlnm.Print_Area" localSheetId="2">'Table A.3'!$A$1:$S$67</definedName>
  </definedNames>
  <calcPr fullCalcOnLoad="1"/>
</workbook>
</file>

<file path=xl/sharedStrings.xml><?xml version="1.0" encoding="utf-8"?>
<sst xmlns="http://schemas.openxmlformats.org/spreadsheetml/2006/main" count="455" uniqueCount="172">
  <si>
    <t xml:space="preserve"> </t>
  </si>
  <si>
    <t>GJ per tonne</t>
  </si>
  <si>
    <t>Coal:</t>
  </si>
  <si>
    <t>Renewable sources:</t>
  </si>
  <si>
    <t xml:space="preserve">    Straw</t>
  </si>
  <si>
    <t xml:space="preserve">  Low temperature carbonisation plants </t>
  </si>
  <si>
    <t xml:space="preserve">    Poultry litter</t>
  </si>
  <si>
    <t xml:space="preserve">    and manufactured fuel plants</t>
  </si>
  <si>
    <t xml:space="preserve">    Meat and bone</t>
  </si>
  <si>
    <t xml:space="preserve">  Collieries</t>
  </si>
  <si>
    <t xml:space="preserve">    General industrial waste</t>
  </si>
  <si>
    <t xml:space="preserve">  Agriculture</t>
  </si>
  <si>
    <t xml:space="preserve">    Hospital waste</t>
  </si>
  <si>
    <t xml:space="preserve">  Iron and steel</t>
  </si>
  <si>
    <t xml:space="preserve">  Other industries (weighted average)</t>
  </si>
  <si>
    <t xml:space="preserve">     Non-ferrous metals</t>
  </si>
  <si>
    <t xml:space="preserve">     Food, beverages and tobacco</t>
  </si>
  <si>
    <t xml:space="preserve">    Tyres</t>
  </si>
  <si>
    <t xml:space="preserve">     Chemicals</t>
  </si>
  <si>
    <t xml:space="preserve">     Textiles, clothing, leather etc. </t>
  </si>
  <si>
    <t>Petroleum:</t>
  </si>
  <si>
    <t xml:space="preserve">    Crude oil (weighted average)</t>
  </si>
  <si>
    <t xml:space="preserve">     Mineral products</t>
  </si>
  <si>
    <t xml:space="preserve">    Petroleum products (weighted average)</t>
  </si>
  <si>
    <t xml:space="preserve">     Engineering (mechanical and </t>
  </si>
  <si>
    <t xml:space="preserve">    Ethane</t>
  </si>
  <si>
    <t xml:space="preserve">       electrical engineering and</t>
  </si>
  <si>
    <t xml:space="preserve">       vehicles)</t>
  </si>
  <si>
    <t xml:space="preserve">    Butane and propane (LPG)</t>
  </si>
  <si>
    <t xml:space="preserve">     Other industries</t>
  </si>
  <si>
    <t xml:space="preserve">    Light distillate feedstock for gasworks</t>
  </si>
  <si>
    <t xml:space="preserve">    Aviation spirit and wide cut gasoline</t>
  </si>
  <si>
    <t xml:space="preserve">    Aviation turbine fuel</t>
  </si>
  <si>
    <t>Domestic</t>
  </si>
  <si>
    <t xml:space="preserve">    Motor spirit</t>
  </si>
  <si>
    <t xml:space="preserve">     House coal</t>
  </si>
  <si>
    <t xml:space="preserve">    Burning oil</t>
  </si>
  <si>
    <t xml:space="preserve">     Anthracite and dry steam coal</t>
  </si>
  <si>
    <t>Other consumers</t>
  </si>
  <si>
    <t xml:space="preserve">    Fuel oil</t>
  </si>
  <si>
    <t>Imported coal (weighted average)</t>
  </si>
  <si>
    <t xml:space="preserve">    Power station oil</t>
  </si>
  <si>
    <t>Exports (weighted average)</t>
  </si>
  <si>
    <t xml:space="preserve">    Non-fuel products (notional value)</t>
  </si>
  <si>
    <t>MJ per cubic metre</t>
  </si>
  <si>
    <t>Coke (including low temperature</t>
  </si>
  <si>
    <t xml:space="preserve">      carbonisation cokes)</t>
  </si>
  <si>
    <t>Coke oven gas</t>
  </si>
  <si>
    <t>Coke breeze</t>
  </si>
  <si>
    <t>Blast furnace gas</t>
  </si>
  <si>
    <t>Other manufactured solid fuel</t>
  </si>
  <si>
    <t>(4)  Average figure based on survey returns.</t>
  </si>
  <si>
    <t xml:space="preserve">       average calorific value seen for gas when extracted.  At this point it contains not just methane, but also some other</t>
  </si>
  <si>
    <t xml:space="preserve">       hydrocarbon gases (ethane, butane, propane).  These gases are removed before the gas enters the National Transmission </t>
  </si>
  <si>
    <t xml:space="preserve">     Pulp, paper, printing etc.</t>
  </si>
  <si>
    <t xml:space="preserve">exceptions as noted on Table A.2. The calorific values for petroleum products have been calculated using the method described in </t>
  </si>
  <si>
    <t xml:space="preserve">        GJ per tonne (gross)</t>
  </si>
  <si>
    <t>Coal</t>
  </si>
  <si>
    <t>..</t>
  </si>
  <si>
    <t xml:space="preserve">.. </t>
  </si>
  <si>
    <t>manufactured fuel plants</t>
  </si>
  <si>
    <t>Collieries</t>
  </si>
  <si>
    <t>Agriculture</t>
  </si>
  <si>
    <t xml:space="preserve">Non-ferrous metals </t>
  </si>
  <si>
    <t xml:space="preserve">Food, beverages and tobacco </t>
  </si>
  <si>
    <t xml:space="preserve">Chemicals </t>
  </si>
  <si>
    <t>Pulp, paper, printing, etc.</t>
  </si>
  <si>
    <t>Unclassified</t>
  </si>
  <si>
    <t xml:space="preserve">  House coal</t>
  </si>
  <si>
    <t xml:space="preserve">  Anthracite and dry steam coal</t>
  </si>
  <si>
    <t xml:space="preserve">Other consumers </t>
  </si>
  <si>
    <t>of which        Steam coal</t>
  </si>
  <si>
    <t xml:space="preserve">                      Coking coal </t>
  </si>
  <si>
    <t xml:space="preserve">                      Anthracite</t>
  </si>
  <si>
    <t>Petroleum</t>
  </si>
  <si>
    <t>Liquified petroleum gas</t>
  </si>
  <si>
    <t>Ethane</t>
  </si>
  <si>
    <t>LDF for gasworks/Naphtha</t>
  </si>
  <si>
    <t>Aviation turbine fuel (AVTUR)</t>
  </si>
  <si>
    <t>Motor spirit</t>
  </si>
  <si>
    <t>Burning oil</t>
  </si>
  <si>
    <t>Vaporising oil</t>
  </si>
  <si>
    <t>Fuel oil</t>
  </si>
  <si>
    <t>Power station oil</t>
  </si>
  <si>
    <t>Non-fuel products (notional value)</t>
  </si>
  <si>
    <t>(1) Weighted averages.</t>
  </si>
  <si>
    <t>(2) Home produced coal only.</t>
  </si>
  <si>
    <t>(3) From 2001 onwards almost entirely sourced from imports.</t>
  </si>
  <si>
    <t>(6) Includes construction.</t>
  </si>
  <si>
    <t>(7) Since 1995 the source of these figures has been the ISSB.</t>
  </si>
  <si>
    <t>net</t>
  </si>
  <si>
    <t>gross</t>
  </si>
  <si>
    <t xml:space="preserve">The calorific values for coal other than imported coal are based on estimates provided by the main coal producers, but with some  </t>
  </si>
  <si>
    <t xml:space="preserve">Data reported in this Digest in 'thousand tonnes of oil equivalent' have been prepared on the basis of 1 tonne of oil equivalent </t>
  </si>
  <si>
    <t>For footnotes see table A.2</t>
  </si>
  <si>
    <t>The net calorific values of natural gas and coke oven gas are the gross calorific values  x 0.9.</t>
  </si>
  <si>
    <t xml:space="preserve">        GJ per tonne (net)</t>
  </si>
  <si>
    <t xml:space="preserve">(5) Mechanical engineering and metal products, electrical and </t>
  </si>
  <si>
    <t xml:space="preserve">      instrument engineering and vehicle manufacture.</t>
  </si>
  <si>
    <t xml:space="preserve">(4) Based on information provided by the British Cement </t>
  </si>
  <si>
    <t xml:space="preserve">      in the latest 4 years was imported.</t>
  </si>
  <si>
    <t xml:space="preserve">      Industry Association; almost all coal used by this sector </t>
  </si>
  <si>
    <t xml:space="preserve">Textiles, clothing, leather and footwear </t>
  </si>
  <si>
    <t xml:space="preserve">Low temperature carbonisation plants and </t>
  </si>
  <si>
    <t>21-25</t>
  </si>
  <si>
    <t>19-23</t>
  </si>
  <si>
    <t xml:space="preserve">A.3 Estimated average net calorific values of fuels </t>
  </si>
  <si>
    <t xml:space="preserve">A.2 Estimated average gross calorific values of fuels </t>
  </si>
  <si>
    <t xml:space="preserve">(8) Natural Gas figures are shown in MJ per cubic metre </t>
  </si>
  <si>
    <t>(2)  On an “as received” basis; seasoned logs at 25% moisture content. On a “dry” basis 18.6 GJ per tonne.</t>
  </si>
  <si>
    <t>(5)  On an “as received” basis; at 40% moisture content. On a “dry” basis 18.6 GJ per tonne.</t>
  </si>
  <si>
    <t xml:space="preserve">(3)  Average figure covering a range of possible feedstock; at 25% moisture content. On a “dry” basis 18.6 GJ per tonne. </t>
  </si>
  <si>
    <t xml:space="preserve">      System for sale to final consumers.  </t>
  </si>
  <si>
    <t>(8) Calorific value varies depending on the methane content of the gas.</t>
  </si>
  <si>
    <t xml:space="preserve"> reviewed jointly by DECC and the Iron and Steel Statistics Bureau (ISSB).</t>
  </si>
  <si>
    <t>(1)  Applicable to UK consumption - based on calorific value for home produced coal plus imports and, for “All consumers” net</t>
  </si>
  <si>
    <t xml:space="preserve">      of exports.</t>
  </si>
  <si>
    <r>
      <t>Orimulsion</t>
    </r>
    <r>
      <rPr>
        <i/>
        <sz val="8.5"/>
        <color indexed="40"/>
        <rFont val="Arial"/>
        <family val="2"/>
      </rPr>
      <t xml:space="preserve"> (9)</t>
    </r>
  </si>
  <si>
    <r>
      <t>Orimulsion</t>
    </r>
    <r>
      <rPr>
        <i/>
        <sz val="8.5"/>
        <color indexed="40"/>
        <rFont val="Arial"/>
        <family val="2"/>
      </rPr>
      <t xml:space="preserve"> (8)</t>
    </r>
  </si>
  <si>
    <t>Transport - Rail</t>
  </si>
  <si>
    <r>
      <t>All consumers</t>
    </r>
    <r>
      <rPr>
        <i/>
        <sz val="8.5"/>
        <rFont val="Arial"/>
        <family val="2"/>
      </rPr>
      <t xml:space="preserve"> (1)(2)</t>
    </r>
  </si>
  <si>
    <r>
      <t xml:space="preserve">All consumers - home produced plus imports minus exports </t>
    </r>
    <r>
      <rPr>
        <i/>
        <sz val="8.5"/>
        <rFont val="Arial"/>
        <family val="2"/>
      </rPr>
      <t>(1)</t>
    </r>
  </si>
  <si>
    <r>
      <t xml:space="preserve">Power stations </t>
    </r>
    <r>
      <rPr>
        <i/>
        <sz val="8.5"/>
        <rFont val="Arial"/>
        <family val="2"/>
      </rPr>
      <t>(2)</t>
    </r>
  </si>
  <si>
    <r>
      <t xml:space="preserve">Power stations - home produced plus imports </t>
    </r>
    <r>
      <rPr>
        <i/>
        <sz val="8.5"/>
        <rFont val="Arial"/>
        <family val="2"/>
      </rPr>
      <t>(1)</t>
    </r>
  </si>
  <si>
    <r>
      <t xml:space="preserve">Coke ovens </t>
    </r>
    <r>
      <rPr>
        <i/>
        <sz val="8.5"/>
        <rFont val="Arial"/>
        <family val="2"/>
      </rPr>
      <t>(2)</t>
    </r>
  </si>
  <si>
    <r>
      <t>Coke ovens - home produced plus imports</t>
    </r>
    <r>
      <rPr>
        <i/>
        <sz val="8.5"/>
        <rFont val="Arial"/>
        <family val="2"/>
      </rPr>
      <t xml:space="preserve"> (1)</t>
    </r>
  </si>
  <si>
    <r>
      <t xml:space="preserve">Iron and steel industry </t>
    </r>
    <r>
      <rPr>
        <i/>
        <sz val="8.5"/>
        <rFont val="Arial"/>
        <family val="2"/>
      </rPr>
      <t>(3)</t>
    </r>
  </si>
  <si>
    <r>
      <t>Other industries</t>
    </r>
    <r>
      <rPr>
        <i/>
        <sz val="8.5"/>
        <rFont val="Arial"/>
        <family val="2"/>
      </rPr>
      <t xml:space="preserve"> (1)</t>
    </r>
  </si>
  <si>
    <r>
      <t>Mineral products</t>
    </r>
    <r>
      <rPr>
        <i/>
        <sz val="8.5"/>
        <rFont val="Arial"/>
        <family val="2"/>
      </rPr>
      <t xml:space="preserve"> (4)</t>
    </r>
  </si>
  <si>
    <r>
      <t xml:space="preserve">Engineering </t>
    </r>
    <r>
      <rPr>
        <i/>
        <sz val="8.5"/>
        <rFont val="Arial"/>
        <family val="2"/>
      </rPr>
      <t xml:space="preserve">(5) </t>
    </r>
  </si>
  <si>
    <r>
      <t>Other industry</t>
    </r>
    <r>
      <rPr>
        <i/>
        <sz val="8.5"/>
        <rFont val="Arial"/>
        <family val="2"/>
      </rPr>
      <t xml:space="preserve"> (6)</t>
    </r>
  </si>
  <si>
    <r>
      <t xml:space="preserve">Imported coal </t>
    </r>
    <r>
      <rPr>
        <i/>
        <sz val="8.5"/>
        <rFont val="Arial"/>
        <family val="2"/>
      </rPr>
      <t>(1)</t>
    </r>
  </si>
  <si>
    <r>
      <t>Exports</t>
    </r>
    <r>
      <rPr>
        <i/>
        <sz val="8.5"/>
        <rFont val="Arial"/>
        <family val="2"/>
      </rPr>
      <t xml:space="preserve"> (1)</t>
    </r>
  </si>
  <si>
    <r>
      <t xml:space="preserve">Coke </t>
    </r>
    <r>
      <rPr>
        <i/>
        <sz val="8.5"/>
        <rFont val="Arial"/>
        <family val="2"/>
      </rPr>
      <t>(7)</t>
    </r>
  </si>
  <si>
    <r>
      <t>Other manufactured solid fuels</t>
    </r>
    <r>
      <rPr>
        <b/>
        <i/>
        <sz val="8.5"/>
        <rFont val="Arial"/>
        <family val="2"/>
      </rPr>
      <t xml:space="preserve"> </t>
    </r>
    <r>
      <rPr>
        <i/>
        <sz val="8.5"/>
        <rFont val="Arial"/>
        <family val="2"/>
      </rPr>
      <t>(1)</t>
    </r>
  </si>
  <si>
    <r>
      <t xml:space="preserve">Natural Gas </t>
    </r>
    <r>
      <rPr>
        <i/>
        <sz val="8.5"/>
        <rFont val="Arial"/>
        <family val="2"/>
      </rPr>
      <t>(8)</t>
    </r>
  </si>
  <si>
    <r>
      <t>Crude oil</t>
    </r>
    <r>
      <rPr>
        <i/>
        <sz val="8.5"/>
        <rFont val="Arial"/>
        <family val="2"/>
      </rPr>
      <t xml:space="preserve"> (1)</t>
    </r>
  </si>
  <si>
    <t xml:space="preserve">(7) UK produced and imported gas. This weighted average of calorific values will approximate the average for the year of </t>
  </si>
  <si>
    <t>A.1  Estimated average calorific values of fuels 2010</t>
  </si>
  <si>
    <t xml:space="preserve">      1980, 1990, 2000 and 2007 to 2010</t>
  </si>
  <si>
    <t xml:space="preserve">    Gas/diesel oil</t>
  </si>
  <si>
    <t xml:space="preserve">    DERV</t>
  </si>
  <si>
    <t xml:space="preserve">Liquified petroleum gas </t>
  </si>
  <si>
    <t xml:space="preserve">Fuel oil </t>
  </si>
  <si>
    <t xml:space="preserve">Power station oil </t>
  </si>
  <si>
    <t>(9) DERV included within gas/diesel oil until 2005</t>
  </si>
  <si>
    <t>DERV (9)</t>
  </si>
  <si>
    <t>Gas/diesel oil (9)</t>
  </si>
  <si>
    <t>Aviation spirit and wide-cut gasoline (AVGAS and AVTAG)</t>
  </si>
  <si>
    <r>
      <t xml:space="preserve">All consumers (weighted average) </t>
    </r>
    <r>
      <rPr>
        <i/>
        <sz val="8.5"/>
        <rFont val="Arial"/>
        <family val="2"/>
      </rPr>
      <t>(1)</t>
    </r>
  </si>
  <si>
    <r>
      <t xml:space="preserve">  Power stations</t>
    </r>
    <r>
      <rPr>
        <i/>
        <sz val="8.5"/>
        <rFont val="Arial"/>
        <family val="2"/>
      </rPr>
      <t xml:space="preserve"> (1)</t>
    </r>
  </si>
  <si>
    <r>
      <t xml:space="preserve">  Coke ovens</t>
    </r>
    <r>
      <rPr>
        <i/>
        <sz val="8.5"/>
        <rFont val="Arial"/>
        <family val="2"/>
      </rPr>
      <t xml:space="preserve"> (1)</t>
    </r>
  </si>
  <si>
    <r>
      <t xml:space="preserve">    Domestic wood</t>
    </r>
    <r>
      <rPr>
        <i/>
        <sz val="8.5"/>
        <rFont val="Arial"/>
        <family val="2"/>
      </rPr>
      <t xml:space="preserve"> (2)</t>
    </r>
  </si>
  <si>
    <r>
      <t xml:space="preserve">    Industrial wood</t>
    </r>
    <r>
      <rPr>
        <i/>
        <sz val="8.5"/>
        <rFont val="Arial"/>
        <family val="2"/>
      </rPr>
      <t xml:space="preserve"> (3)</t>
    </r>
  </si>
  <si>
    <r>
      <t xml:space="preserve">    Municipal solid waste</t>
    </r>
    <r>
      <rPr>
        <i/>
        <sz val="8.5"/>
        <rFont val="Arial"/>
        <family val="2"/>
      </rPr>
      <t xml:space="preserve"> (4)</t>
    </r>
  </si>
  <si>
    <r>
      <t xml:space="preserve">    Refuse derived waste</t>
    </r>
    <r>
      <rPr>
        <i/>
        <sz val="8.5"/>
        <rFont val="Arial"/>
        <family val="2"/>
      </rPr>
      <t xml:space="preserve"> (4)</t>
    </r>
  </si>
  <si>
    <r>
      <t xml:space="preserve">    Short rotation coppice</t>
    </r>
    <r>
      <rPr>
        <i/>
        <sz val="8.5"/>
        <rFont val="Arial"/>
        <family val="2"/>
      </rPr>
      <t xml:space="preserve"> (5)</t>
    </r>
  </si>
  <si>
    <r>
      <t>Natural gas</t>
    </r>
    <r>
      <rPr>
        <i/>
        <sz val="8.5"/>
        <rFont val="Arial"/>
        <family val="2"/>
      </rPr>
      <t xml:space="preserve"> </t>
    </r>
    <r>
      <rPr>
        <sz val="8.5"/>
        <rFont val="Arial"/>
        <family val="2"/>
      </rPr>
      <t>produced</t>
    </r>
    <r>
      <rPr>
        <i/>
        <sz val="8.5"/>
        <rFont val="Arial"/>
        <family val="2"/>
      </rPr>
      <t xml:space="preserve"> (6)</t>
    </r>
  </si>
  <si>
    <r>
      <t>Natural gas</t>
    </r>
    <r>
      <rPr>
        <i/>
        <sz val="8.5"/>
        <rFont val="Arial"/>
        <family val="2"/>
      </rPr>
      <t xml:space="preserve"> </t>
    </r>
    <r>
      <rPr>
        <sz val="8.5"/>
        <rFont val="Arial"/>
        <family val="2"/>
      </rPr>
      <t>consumed</t>
    </r>
    <r>
      <rPr>
        <i/>
        <sz val="8.5"/>
        <rFont val="Arial"/>
        <family val="2"/>
      </rPr>
      <t xml:space="preserve"> (7)</t>
    </r>
  </si>
  <si>
    <r>
      <t xml:space="preserve">Landfill gas </t>
    </r>
    <r>
      <rPr>
        <i/>
        <sz val="8.5"/>
        <rFont val="Arial"/>
        <family val="2"/>
      </rPr>
      <t>(8)</t>
    </r>
  </si>
  <si>
    <r>
      <t xml:space="preserve">Sewage gas </t>
    </r>
    <r>
      <rPr>
        <i/>
        <sz val="8.5"/>
        <rFont val="Arial"/>
        <family val="2"/>
      </rPr>
      <t>(8)</t>
    </r>
  </si>
  <si>
    <t xml:space="preserve">    Wood pellets</t>
  </si>
  <si>
    <t xml:space="preserve">    Bioethanol</t>
  </si>
  <si>
    <t xml:space="preserve">    Biodiesel</t>
  </si>
  <si>
    <t>Note:  The above estimated average calorific values apply only to the year 2010.  For calorific values of fuels in earlier years see</t>
  </si>
  <si>
    <t xml:space="preserve">(6)  The gross calorific value of natural gas can also be expressed as 11.128 kWh per cubic metre.  This value represents the </t>
  </si>
  <si>
    <t xml:space="preserve">      entering the National Transmission System. It can also be expressed as 10.961 kWh per cubic metre.</t>
  </si>
  <si>
    <t>Petroleum coke (Power stations)</t>
  </si>
  <si>
    <t>Petroleum coke (Other)</t>
  </si>
  <si>
    <t xml:space="preserve">Tables A.2 and A.3 and previous issues of this Digest.  See the notes in Chapter 1, paragraph 1.54 regarding net calorific values. </t>
  </si>
  <si>
    <t>Chapter 1, paragraph 1.31.  The calorific values for coke oven gas, blast furnace gas, coke and coke breeze are currently being</t>
  </si>
  <si>
    <t>having an energy content of 41.868 gigajoules (GJ), (1 GJ = 9.478 therms) - see notes in Chapter 1, paragraphs 1.28 to 1.29.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</si>
</sst>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\ ;\-#,##0.0\ ;&quot;-&quot;\ ;"/>
    <numFmt numFmtId="165" formatCode="0.0"/>
    <numFmt numFmtId="166" formatCode="#,##0.0\r;\-#,##0.0\r;&quot;-&quot;\ ;"/>
    <numFmt numFmtId="167" formatCode="0.00;[Red]0.00"/>
    <numFmt numFmtId="168" formatCode="#,##0.00\ ;\-#,##0.00\ ;&quot;-&quot;\ ;"/>
    <numFmt numFmtId="169" formatCode="0.000"/>
    <numFmt numFmtId="170" formatCode="0.0000"/>
    <numFmt numFmtId="171" formatCode="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 ;\-#,##0.0\ "/>
    <numFmt numFmtId="177" formatCode="#,##0.0000000000000000_ ;\-#,##0.0000000000000000\ "/>
  </numFmts>
  <fonts count="77">
    <font>
      <sz val="10"/>
      <name val="Arial"/>
      <family val="0"/>
    </font>
    <font>
      <sz val="8.5"/>
      <name val="Arial"/>
      <family val="2"/>
    </font>
    <font>
      <sz val="21.5"/>
      <name val="Arial"/>
      <family val="2"/>
    </font>
    <font>
      <b/>
      <sz val="18"/>
      <color indexed="12"/>
      <name val="Arial"/>
      <family val="2"/>
    </font>
    <font>
      <sz val="8"/>
      <name val="Arial"/>
      <family val="2"/>
    </font>
    <font>
      <sz val="20"/>
      <color indexed="12"/>
      <name val="Arial"/>
      <family val="2"/>
    </font>
    <font>
      <sz val="21"/>
      <color indexed="12"/>
      <name val="Arial"/>
      <family val="2"/>
    </font>
    <font>
      <sz val="21"/>
      <name val="Arial"/>
      <family val="2"/>
    </font>
    <font>
      <b/>
      <sz val="9"/>
      <name val="Arial"/>
      <family val="2"/>
    </font>
    <font>
      <sz val="21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21"/>
      <color indexed="8"/>
      <name val="Arial"/>
      <family val="2"/>
    </font>
    <font>
      <b/>
      <sz val="9"/>
      <color indexed="8"/>
      <name val="Arial"/>
      <family val="2"/>
    </font>
    <font>
      <i/>
      <sz val="8.5"/>
      <color indexed="4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8.5"/>
      <color indexed="40"/>
      <name val="Arial"/>
      <family val="2"/>
    </font>
    <font>
      <sz val="8"/>
      <color indexed="40"/>
      <name val="Arial"/>
      <family val="2"/>
    </font>
    <font>
      <b/>
      <sz val="8.5"/>
      <color indexed="40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8.5"/>
      <color indexed="10"/>
      <name val="Arial"/>
      <family val="2"/>
    </font>
    <font>
      <sz val="2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8.5"/>
      <color rgb="FF00B0F0"/>
      <name val="Arial"/>
      <family val="2"/>
    </font>
    <font>
      <sz val="8"/>
      <color rgb="FF00B0F0"/>
      <name val="Arial"/>
      <family val="2"/>
    </font>
    <font>
      <b/>
      <sz val="8.5"/>
      <color rgb="FF00B0F0"/>
      <name val="Arial"/>
      <family val="2"/>
    </font>
    <font>
      <sz val="8.5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8.5"/>
      <color rgb="FFFF0000"/>
      <name val="Arial"/>
      <family val="2"/>
    </font>
    <font>
      <sz val="21"/>
      <color rgb="FFFF0000"/>
      <name val="Arial"/>
      <family val="2"/>
    </font>
    <font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65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33" borderId="12" xfId="0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33" borderId="0" xfId="0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164" fontId="68" fillId="33" borderId="0" xfId="0" applyNumberFormat="1" applyFont="1" applyFill="1" applyAlignment="1">
      <alignment/>
    </xf>
    <xf numFmtId="165" fontId="66" fillId="33" borderId="0" xfId="0" applyNumberFormat="1" applyFont="1" applyFill="1" applyAlignment="1">
      <alignment/>
    </xf>
    <xf numFmtId="0" fontId="69" fillId="33" borderId="0" xfId="0" applyFont="1" applyFill="1" applyBorder="1" applyAlignment="1">
      <alignment/>
    </xf>
    <xf numFmtId="164" fontId="68" fillId="33" borderId="0" xfId="0" applyNumberFormat="1" applyFont="1" applyFill="1" applyBorder="1" applyAlignment="1">
      <alignment/>
    </xf>
    <xf numFmtId="0" fontId="68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right"/>
    </xf>
    <xf numFmtId="164" fontId="1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right"/>
    </xf>
    <xf numFmtId="164" fontId="4" fillId="33" borderId="12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164" fontId="70" fillId="33" borderId="0" xfId="0" applyNumberFormat="1" applyFont="1" applyFill="1" applyAlignment="1">
      <alignment/>
    </xf>
    <xf numFmtId="164" fontId="72" fillId="33" borderId="0" xfId="0" applyNumberFormat="1" applyFont="1" applyFill="1" applyAlignment="1">
      <alignment/>
    </xf>
    <xf numFmtId="2" fontId="65" fillId="33" borderId="0" xfId="0" applyNumberFormat="1" applyFont="1" applyFill="1" applyAlignment="1">
      <alignment/>
    </xf>
    <xf numFmtId="171" fontId="65" fillId="33" borderId="0" xfId="0" applyNumberFormat="1" applyFont="1" applyFill="1" applyAlignment="1">
      <alignment/>
    </xf>
    <xf numFmtId="0" fontId="73" fillId="33" borderId="0" xfId="0" applyFont="1" applyFill="1" applyAlignment="1">
      <alignment/>
    </xf>
    <xf numFmtId="165" fontId="65" fillId="33" borderId="0" xfId="0" applyNumberFormat="1" applyFont="1" applyFill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2" fillId="33" borderId="0" xfId="0" applyNumberFormat="1" applyFont="1" applyFill="1" applyBorder="1" applyAlignment="1">
      <alignment horizontal="right"/>
    </xf>
    <xf numFmtId="176" fontId="0" fillId="33" borderId="0" xfId="0" applyNumberFormat="1" applyFill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Alignment="1">
      <alignment horizontal="left" readingOrder="1"/>
    </xf>
    <xf numFmtId="0" fontId="0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65" fontId="1" fillId="34" borderId="0" xfId="0" applyNumberFormat="1" applyFont="1" applyFill="1" applyAlignment="1">
      <alignment/>
    </xf>
    <xf numFmtId="164" fontId="1" fillId="34" borderId="0" xfId="0" applyNumberFormat="1" applyFont="1" applyFill="1" applyAlignment="1">
      <alignment/>
    </xf>
    <xf numFmtId="165" fontId="1" fillId="33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76" fillId="33" borderId="0" xfId="0" applyFont="1" applyFill="1" applyAlignment="1">
      <alignment/>
    </xf>
    <xf numFmtId="0" fontId="1" fillId="33" borderId="12" xfId="0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/>
    </xf>
    <xf numFmtId="166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164" fontId="1" fillId="33" borderId="0" xfId="0" applyNumberFormat="1" applyFont="1" applyFill="1" applyAlignment="1">
      <alignment horizontal="right"/>
    </xf>
    <xf numFmtId="164" fontId="67" fillId="33" borderId="0" xfId="0" applyNumberFormat="1" applyFont="1" applyFill="1" applyAlignment="1">
      <alignment/>
    </xf>
    <xf numFmtId="165" fontId="67" fillId="33" borderId="0" xfId="0" applyNumberFormat="1" applyFont="1" applyFill="1" applyAlignment="1">
      <alignment/>
    </xf>
    <xf numFmtId="0" fontId="1" fillId="33" borderId="12" xfId="0" applyNumberFormat="1" applyFont="1" applyFill="1" applyBorder="1" applyAlignment="1">
      <alignment horizontal="right"/>
    </xf>
    <xf numFmtId="165" fontId="1" fillId="33" borderId="12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1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3" width="7.8515625" style="4" customWidth="1"/>
    <col min="4" max="4" width="31.00390625" style="4" customWidth="1"/>
    <col min="5" max="5" width="7.8515625" style="4" customWidth="1"/>
    <col min="6" max="6" width="9.28125" style="4" customWidth="1"/>
    <col min="7" max="16384" width="9.140625" style="4" customWidth="1"/>
  </cols>
  <sheetData>
    <row r="1" spans="1:6" s="1" customFormat="1" ht="27">
      <c r="A1" s="5" t="s">
        <v>138</v>
      </c>
      <c r="B1" s="19"/>
      <c r="C1" s="16"/>
      <c r="D1" s="16"/>
      <c r="E1" s="16"/>
      <c r="F1" s="16"/>
    </row>
    <row r="2" spans="1:6" ht="12.75">
      <c r="A2" s="25"/>
      <c r="B2" s="25"/>
      <c r="C2" s="25"/>
      <c r="D2" s="25"/>
      <c r="E2" s="25"/>
      <c r="F2" s="25"/>
    </row>
    <row r="3" spans="1:6" s="3" customFormat="1" ht="12" customHeight="1">
      <c r="A3" s="56"/>
      <c r="B3" s="79" t="s">
        <v>1</v>
      </c>
      <c r="C3" s="79"/>
      <c r="E3" s="79" t="s">
        <v>1</v>
      </c>
      <c r="F3" s="79"/>
    </row>
    <row r="4" spans="1:6" s="3" customFormat="1" ht="12" customHeight="1">
      <c r="A4" s="2"/>
      <c r="B4" s="57" t="s">
        <v>90</v>
      </c>
      <c r="C4" s="57" t="s">
        <v>91</v>
      </c>
      <c r="E4" s="57" t="s">
        <v>90</v>
      </c>
      <c r="F4" s="57" t="s">
        <v>91</v>
      </c>
    </row>
    <row r="5" spans="1:6" s="42" customFormat="1" ht="6" customHeight="1">
      <c r="A5" s="43"/>
      <c r="B5" s="43"/>
      <c r="C5" s="43"/>
      <c r="D5" s="43"/>
      <c r="E5" s="43"/>
      <c r="F5" s="43"/>
    </row>
    <row r="6" spans="1:6" s="42" customFormat="1" ht="12" customHeight="1">
      <c r="A6" s="55" t="s">
        <v>2</v>
      </c>
      <c r="B6" s="55"/>
      <c r="C6" s="43"/>
      <c r="D6" s="55" t="s">
        <v>3</v>
      </c>
      <c r="E6" s="55"/>
      <c r="F6" s="43"/>
    </row>
    <row r="7" spans="1:6" s="42" customFormat="1" ht="12" customHeight="1">
      <c r="A7" s="2" t="s">
        <v>149</v>
      </c>
      <c r="B7" s="58">
        <f>C7*0.95</f>
        <v>25.65</v>
      </c>
      <c r="C7" s="33">
        <f>'Table A.2'!S8</f>
        <v>27</v>
      </c>
      <c r="D7" s="2" t="s">
        <v>152</v>
      </c>
      <c r="E7" s="2">
        <v>12.3</v>
      </c>
      <c r="F7" s="58">
        <v>13.9</v>
      </c>
    </row>
    <row r="8" spans="1:6" s="42" customFormat="1" ht="12" customHeight="1">
      <c r="A8" s="2" t="s">
        <v>150</v>
      </c>
      <c r="B8" s="58">
        <f>C8*0.95</f>
        <v>23.654999999999998</v>
      </c>
      <c r="C8" s="33">
        <f>'Table A.2'!S9</f>
        <v>24.9</v>
      </c>
      <c r="D8" s="2" t="s">
        <v>153</v>
      </c>
      <c r="E8" s="2">
        <v>12.1</v>
      </c>
      <c r="F8" s="58">
        <v>13.7</v>
      </c>
    </row>
    <row r="9" spans="1:6" s="42" customFormat="1" ht="12" customHeight="1">
      <c r="A9" s="2" t="s">
        <v>151</v>
      </c>
      <c r="B9" s="58">
        <f>C9*0.95</f>
        <v>28.974999999999998</v>
      </c>
      <c r="C9" s="33">
        <f>'Table A.2'!S11</f>
        <v>30.5</v>
      </c>
      <c r="D9" s="2" t="s">
        <v>4</v>
      </c>
      <c r="E9" s="2">
        <v>13.4</v>
      </c>
      <c r="F9" s="58">
        <v>15.8</v>
      </c>
    </row>
    <row r="10" spans="1:6" s="42" customFormat="1" ht="12" customHeight="1">
      <c r="A10" s="2" t="s">
        <v>5</v>
      </c>
      <c r="B10" s="58"/>
      <c r="C10" s="46"/>
      <c r="D10" s="2" t="s">
        <v>6</v>
      </c>
      <c r="E10" s="2">
        <v>7.6</v>
      </c>
      <c r="F10" s="58">
        <v>9.1</v>
      </c>
    </row>
    <row r="11" spans="1:6" s="42" customFormat="1" ht="12" customHeight="1">
      <c r="A11" s="2" t="s">
        <v>7</v>
      </c>
      <c r="B11" s="58">
        <f>C11*0.95</f>
        <v>28.689999999999998</v>
      </c>
      <c r="C11" s="33">
        <f>'Table A.2'!S14</f>
        <v>30.2</v>
      </c>
      <c r="D11" s="2" t="s">
        <v>8</v>
      </c>
      <c r="E11" s="2">
        <v>16.8</v>
      </c>
      <c r="F11" s="58">
        <v>20</v>
      </c>
    </row>
    <row r="12" spans="1:6" s="42" customFormat="1" ht="12" customHeight="1">
      <c r="A12" s="2" t="s">
        <v>9</v>
      </c>
      <c r="B12" s="58">
        <f aca="true" t="shared" si="0" ref="B12:B21">C12*0.95</f>
        <v>27.835</v>
      </c>
      <c r="C12" s="33">
        <f>'Table A.2'!S15</f>
        <v>29.3</v>
      </c>
      <c r="D12" s="2" t="s">
        <v>10</v>
      </c>
      <c r="E12" s="2">
        <v>15.2</v>
      </c>
      <c r="F12" s="58">
        <v>16</v>
      </c>
    </row>
    <row r="13" spans="1:6" s="42" customFormat="1" ht="12" customHeight="1">
      <c r="A13" s="2" t="s">
        <v>11</v>
      </c>
      <c r="B13" s="58">
        <f t="shared" si="0"/>
        <v>26.599999999999998</v>
      </c>
      <c r="C13" s="33">
        <f>'Table A.2'!S16</f>
        <v>28</v>
      </c>
      <c r="D13" s="2" t="s">
        <v>12</v>
      </c>
      <c r="E13" s="2">
        <v>13.299999999999999</v>
      </c>
      <c r="F13" s="58">
        <v>14</v>
      </c>
    </row>
    <row r="14" spans="1:6" s="42" customFormat="1" ht="12" customHeight="1">
      <c r="A14" s="2" t="s">
        <v>13</v>
      </c>
      <c r="B14" s="58">
        <f t="shared" si="0"/>
        <v>28.88</v>
      </c>
      <c r="C14" s="33">
        <f>'Table A.2'!S17</f>
        <v>30.4</v>
      </c>
      <c r="D14" s="2" t="s">
        <v>154</v>
      </c>
      <c r="E14" s="2">
        <v>6.6499999999999995</v>
      </c>
      <c r="F14" s="58">
        <v>9.5</v>
      </c>
    </row>
    <row r="15" spans="1:8" s="42" customFormat="1" ht="12" customHeight="1">
      <c r="A15" s="2" t="s">
        <v>14</v>
      </c>
      <c r="B15" s="58">
        <f t="shared" si="0"/>
        <v>26.314999999999998</v>
      </c>
      <c r="C15" s="33">
        <f>'Table A.2'!S18</f>
        <v>27.7</v>
      </c>
      <c r="D15" s="2" t="s">
        <v>155</v>
      </c>
      <c r="E15" s="58">
        <v>13</v>
      </c>
      <c r="F15" s="58">
        <v>18.5</v>
      </c>
      <c r="H15" s="47"/>
    </row>
    <row r="16" spans="1:6" s="42" customFormat="1" ht="12" customHeight="1">
      <c r="A16" s="2" t="s">
        <v>15</v>
      </c>
      <c r="B16" s="58">
        <f t="shared" si="0"/>
        <v>24.13</v>
      </c>
      <c r="C16" s="33">
        <f>'Table A.2'!S19</f>
        <v>25.4</v>
      </c>
      <c r="D16" s="2" t="s">
        <v>156</v>
      </c>
      <c r="E16" s="2">
        <v>9.3</v>
      </c>
      <c r="F16" s="58">
        <v>11.1</v>
      </c>
    </row>
    <row r="17" spans="1:6" s="42" customFormat="1" ht="12" customHeight="1">
      <c r="A17" s="2" t="s">
        <v>16</v>
      </c>
      <c r="B17" s="58">
        <f t="shared" si="0"/>
        <v>27.17</v>
      </c>
      <c r="C17" s="33">
        <f>'Table A.2'!S20</f>
        <v>28.6</v>
      </c>
      <c r="D17" s="2" t="s">
        <v>17</v>
      </c>
      <c r="E17" s="2">
        <v>30.4</v>
      </c>
      <c r="F17" s="58">
        <v>32</v>
      </c>
    </row>
    <row r="18" spans="1:6" s="42" customFormat="1" ht="12" customHeight="1">
      <c r="A18" s="2" t="s">
        <v>18</v>
      </c>
      <c r="B18" s="58">
        <f t="shared" si="0"/>
        <v>25.365</v>
      </c>
      <c r="C18" s="33">
        <f>'Table A.2'!S21</f>
        <v>26.7</v>
      </c>
      <c r="D18" s="2" t="s">
        <v>161</v>
      </c>
      <c r="E18" s="2">
        <v>16.8</v>
      </c>
      <c r="F18" s="58">
        <v>17.2</v>
      </c>
    </row>
    <row r="19" spans="1:6" s="42" customFormat="1" ht="12" customHeight="1">
      <c r="A19" s="2" t="s">
        <v>19</v>
      </c>
      <c r="B19" s="58">
        <f t="shared" si="0"/>
        <v>28.025</v>
      </c>
      <c r="C19" s="33">
        <f>'Table A.2'!S22</f>
        <v>29.5</v>
      </c>
      <c r="D19" s="2" t="s">
        <v>163</v>
      </c>
      <c r="E19" s="2">
        <v>37.2</v>
      </c>
      <c r="F19" s="58">
        <v>38.7</v>
      </c>
    </row>
    <row r="20" spans="1:8" s="42" customFormat="1" ht="12" customHeight="1">
      <c r="A20" s="2" t="s">
        <v>54</v>
      </c>
      <c r="B20" s="58">
        <f t="shared" si="0"/>
        <v>22.895</v>
      </c>
      <c r="C20" s="33">
        <f>'Table A.2'!S23</f>
        <v>24.1</v>
      </c>
      <c r="D20" s="2" t="s">
        <v>162</v>
      </c>
      <c r="E20" s="2">
        <v>26.8</v>
      </c>
      <c r="F20" s="58">
        <v>29.7</v>
      </c>
      <c r="H20" s="48"/>
    </row>
    <row r="21" spans="1:8" s="42" customFormat="1" ht="12" customHeight="1">
      <c r="A21" s="2" t="s">
        <v>22</v>
      </c>
      <c r="B21" s="58">
        <f t="shared" si="0"/>
        <v>26.22</v>
      </c>
      <c r="C21" s="33">
        <f>'Table A.2'!S24</f>
        <v>27.6</v>
      </c>
      <c r="H21" s="48"/>
    </row>
    <row r="22" spans="1:8" s="42" customFormat="1" ht="12" customHeight="1">
      <c r="A22" s="2" t="s">
        <v>24</v>
      </c>
      <c r="B22" s="58"/>
      <c r="C22" s="45"/>
      <c r="D22" s="55" t="s">
        <v>20</v>
      </c>
      <c r="E22" s="44"/>
      <c r="F22" s="45"/>
      <c r="H22" s="48"/>
    </row>
    <row r="23" spans="1:8" s="42" customFormat="1" ht="12" customHeight="1">
      <c r="A23" s="2" t="s">
        <v>26</v>
      </c>
      <c r="B23" s="58"/>
      <c r="C23" s="45"/>
      <c r="D23" s="2" t="s">
        <v>21</v>
      </c>
      <c r="E23" s="58">
        <f>'Table A.3'!S47</f>
        <v>43.37136538444214</v>
      </c>
      <c r="F23" s="33">
        <f>'Table A.2'!S47</f>
        <v>45.65406882572857</v>
      </c>
      <c r="H23" s="48"/>
    </row>
    <row r="24" spans="1:8" s="42" customFormat="1" ht="12" customHeight="1">
      <c r="A24" s="2" t="s">
        <v>27</v>
      </c>
      <c r="B24" s="58">
        <f>C24*0.95</f>
        <v>28.025</v>
      </c>
      <c r="C24" s="33">
        <f>'Table A.2'!S25</f>
        <v>29.5</v>
      </c>
      <c r="D24" s="61" t="s">
        <v>23</v>
      </c>
      <c r="E24" s="62">
        <v>43.75462840331842</v>
      </c>
      <c r="F24" s="63">
        <v>46.05750358244045</v>
      </c>
      <c r="H24" s="48"/>
    </row>
    <row r="25" spans="1:8" s="42" customFormat="1" ht="12" customHeight="1">
      <c r="A25" s="2" t="s">
        <v>29</v>
      </c>
      <c r="B25" s="58">
        <f>C25*0.95</f>
        <v>26.314999999999998</v>
      </c>
      <c r="C25" s="33">
        <f>'Table A.2'!S26</f>
        <v>27.7</v>
      </c>
      <c r="D25" s="2" t="s">
        <v>25</v>
      </c>
      <c r="E25" s="58">
        <f>'Table A.3'!S49</f>
        <v>46.60186716258101</v>
      </c>
      <c r="F25" s="33">
        <f>'Table A.2'!S49</f>
        <v>50.65420343758805</v>
      </c>
      <c r="H25" s="48"/>
    </row>
    <row r="26" spans="1:8" s="42" customFormat="1" ht="12" customHeight="1">
      <c r="A26" s="2"/>
      <c r="B26" s="2"/>
      <c r="C26" s="45"/>
      <c r="D26" s="61" t="s">
        <v>28</v>
      </c>
      <c r="E26" s="62">
        <v>45.9</v>
      </c>
      <c r="F26" s="63">
        <v>49.2323694102026</v>
      </c>
      <c r="H26" s="48"/>
    </row>
    <row r="27" spans="1:8" s="42" customFormat="1" ht="12" customHeight="1">
      <c r="A27" s="55" t="s">
        <v>33</v>
      </c>
      <c r="B27" s="55"/>
      <c r="C27" s="45"/>
      <c r="D27" s="2" t="s">
        <v>30</v>
      </c>
      <c r="E27" s="58">
        <f>'Table A.3'!S50</f>
        <v>45.400499999999994</v>
      </c>
      <c r="F27" s="33">
        <f>'Table A.2'!S50</f>
        <v>47.79</v>
      </c>
      <c r="H27" s="48"/>
    </row>
    <row r="28" spans="1:8" s="42" customFormat="1" ht="12" customHeight="1">
      <c r="A28" s="2" t="s">
        <v>35</v>
      </c>
      <c r="B28" s="58">
        <f>C28*0.95</f>
        <v>28.31</v>
      </c>
      <c r="C28" s="33">
        <f>'Table A.2'!S30</f>
        <v>29.8</v>
      </c>
      <c r="D28" s="2" t="s">
        <v>31</v>
      </c>
      <c r="E28" s="58">
        <f>'Table A.3'!S51</f>
        <v>45.049</v>
      </c>
      <c r="F28" s="33">
        <f>'Table A.2'!S51</f>
        <v>47.42</v>
      </c>
      <c r="H28" s="48"/>
    </row>
    <row r="29" spans="1:8" s="42" customFormat="1" ht="12" customHeight="1">
      <c r="A29" s="2" t="s">
        <v>37</v>
      </c>
      <c r="B29" s="58">
        <f>C29*0.95</f>
        <v>32.965</v>
      </c>
      <c r="C29" s="33">
        <f>'Table A.2'!S31</f>
        <v>34.7</v>
      </c>
      <c r="D29" s="2" t="s">
        <v>32</v>
      </c>
      <c r="E29" s="58">
        <f>'Table A.3'!S52</f>
        <v>43.8805</v>
      </c>
      <c r="F29" s="33">
        <f>'Table A.2'!S52</f>
        <v>46.19</v>
      </c>
      <c r="H29" s="48"/>
    </row>
    <row r="30" spans="1:8" s="42" customFormat="1" ht="12" customHeight="1">
      <c r="A30" s="2" t="s">
        <v>38</v>
      </c>
      <c r="B30" s="58">
        <f>C30*0.95</f>
        <v>24.224999999999998</v>
      </c>
      <c r="C30" s="33">
        <f>'Table A.2'!S32</f>
        <v>25.5</v>
      </c>
      <c r="D30" s="2" t="s">
        <v>34</v>
      </c>
      <c r="E30" s="58">
        <f>'Table A.3'!S53</f>
        <v>44.7355</v>
      </c>
      <c r="F30" s="33">
        <f>'Table A.2'!S53</f>
        <v>47.09</v>
      </c>
      <c r="H30" s="48"/>
    </row>
    <row r="31" spans="1:8" s="42" customFormat="1" ht="12" customHeight="1">
      <c r="A31" s="2" t="s">
        <v>40</v>
      </c>
      <c r="B31" s="58">
        <f>C31*0.95</f>
        <v>26.505</v>
      </c>
      <c r="C31" s="33">
        <f>'Table A.2'!S34</f>
        <v>27.9</v>
      </c>
      <c r="D31" s="2" t="s">
        <v>36</v>
      </c>
      <c r="E31" s="58">
        <f>'Table A.3'!S54</f>
        <v>43.85662353679424</v>
      </c>
      <c r="F31" s="33">
        <f>'Table A.2'!S54</f>
        <v>46.164866880836044</v>
      </c>
      <c r="H31" s="48"/>
    </row>
    <row r="32" spans="1:8" s="42" customFormat="1" ht="12" customHeight="1">
      <c r="A32" s="2" t="s">
        <v>42</v>
      </c>
      <c r="B32" s="58">
        <f>C32*0.95</f>
        <v>30.684999999999995</v>
      </c>
      <c r="C32" s="33">
        <f>'Table A.2'!S38</f>
        <v>32.3</v>
      </c>
      <c r="D32" s="2" t="s">
        <v>140</v>
      </c>
      <c r="E32" s="58">
        <f>'Table A.3'!S56</f>
        <v>42.54749516504831</v>
      </c>
      <c r="F32" s="33">
        <f>'Table A.2'!S56</f>
        <v>45.2632927287748</v>
      </c>
      <c r="H32" s="48"/>
    </row>
    <row r="33" spans="4:8" s="42" customFormat="1" ht="12" customHeight="1">
      <c r="D33" s="2" t="s">
        <v>141</v>
      </c>
      <c r="E33" s="58">
        <f>'Table A.3'!S57</f>
        <v>42.90506870411376</v>
      </c>
      <c r="F33" s="33">
        <f>'Table A.2'!S57</f>
        <v>45.64369011075932</v>
      </c>
      <c r="H33" s="48"/>
    </row>
    <row r="34" spans="1:6" s="42" customFormat="1" ht="12.75">
      <c r="A34" s="2" t="s">
        <v>45</v>
      </c>
      <c r="B34" s="3"/>
      <c r="D34" s="2" t="s">
        <v>39</v>
      </c>
      <c r="E34" s="58">
        <f>'Table A.3'!S58</f>
        <v>40.7208</v>
      </c>
      <c r="F34" s="33">
        <f>'Table A.2'!S58</f>
        <v>43.32</v>
      </c>
    </row>
    <row r="35" spans="1:6" s="42" customFormat="1" ht="12" customHeight="1">
      <c r="A35" s="2" t="s">
        <v>46</v>
      </c>
      <c r="B35" s="58">
        <f>C35*1</f>
        <v>29.8</v>
      </c>
      <c r="C35" s="33">
        <f>'Table A.2'!S42</f>
        <v>29.8</v>
      </c>
      <c r="D35" s="61" t="s">
        <v>41</v>
      </c>
      <c r="E35" s="62">
        <v>40.7</v>
      </c>
      <c r="F35" s="63">
        <v>43.3</v>
      </c>
    </row>
    <row r="36" spans="1:6" s="42" customFormat="1" ht="12" customHeight="1">
      <c r="A36" s="2" t="s">
        <v>48</v>
      </c>
      <c r="B36" s="58">
        <f>C36*1</f>
        <v>24.8</v>
      </c>
      <c r="C36" s="33">
        <f>'Table A.2'!S43</f>
        <v>24.8</v>
      </c>
      <c r="D36" s="61" t="s">
        <v>43</v>
      </c>
      <c r="E36" s="62">
        <v>40.92641095634443</v>
      </c>
      <c r="F36" s="63">
        <v>43.080432585625715</v>
      </c>
    </row>
    <row r="37" spans="1:3" s="42" customFormat="1" ht="12" customHeight="1">
      <c r="A37" s="2" t="s">
        <v>50</v>
      </c>
      <c r="B37" s="58">
        <f>C37*0.95</f>
        <v>30.97</v>
      </c>
      <c r="C37" s="33">
        <f>'Table A.2'!S44</f>
        <v>32.6</v>
      </c>
    </row>
    <row r="38" spans="4:6" s="42" customFormat="1" ht="12" customHeight="1">
      <c r="D38" s="2"/>
      <c r="E38" s="80" t="s">
        <v>44</v>
      </c>
      <c r="F38" s="80"/>
    </row>
    <row r="39" spans="4:6" s="42" customFormat="1" ht="12" customHeight="1">
      <c r="D39" s="2"/>
      <c r="E39" s="57" t="s">
        <v>90</v>
      </c>
      <c r="F39" s="57" t="s">
        <v>91</v>
      </c>
    </row>
    <row r="40" spans="4:6" s="42" customFormat="1" ht="12" customHeight="1">
      <c r="D40" s="2" t="s">
        <v>157</v>
      </c>
      <c r="E40" s="58">
        <f>'Table A.3'!S63</f>
        <v>36.09</v>
      </c>
      <c r="F40" s="60">
        <f>'Table A.2'!S63</f>
        <v>40.1</v>
      </c>
    </row>
    <row r="41" spans="1:6" s="42" customFormat="1" ht="12" customHeight="1">
      <c r="A41" s="43"/>
      <c r="B41" s="43"/>
      <c r="C41" s="43"/>
      <c r="D41" s="65" t="s">
        <v>158</v>
      </c>
      <c r="E41" s="66">
        <v>35.6</v>
      </c>
      <c r="F41" s="66">
        <v>39.5</v>
      </c>
    </row>
    <row r="42" spans="1:6" s="42" customFormat="1" ht="12" customHeight="1">
      <c r="A42" s="43"/>
      <c r="B42" s="43"/>
      <c r="C42" s="43"/>
      <c r="D42" s="61" t="s">
        <v>47</v>
      </c>
      <c r="E42" s="62">
        <f>F42*0.9</f>
        <v>16.2</v>
      </c>
      <c r="F42" s="63">
        <v>18</v>
      </c>
    </row>
    <row r="43" spans="1:6" s="42" customFormat="1" ht="12" customHeight="1">
      <c r="A43" s="43"/>
      <c r="B43" s="43"/>
      <c r="C43" s="43"/>
      <c r="D43" s="61" t="s">
        <v>49</v>
      </c>
      <c r="E43" s="62">
        <f>F43*0.99</f>
        <v>2.9699999999999998</v>
      </c>
      <c r="F43" s="63">
        <v>3</v>
      </c>
    </row>
    <row r="44" spans="1:6" s="42" customFormat="1" ht="12" customHeight="1">
      <c r="A44" s="43"/>
      <c r="B44" s="43"/>
      <c r="C44" s="43"/>
      <c r="D44" s="2" t="s">
        <v>159</v>
      </c>
      <c r="E44" s="64" t="s">
        <v>105</v>
      </c>
      <c r="F44" s="64" t="s">
        <v>104</v>
      </c>
    </row>
    <row r="45" spans="4:6" s="42" customFormat="1" ht="12" customHeight="1">
      <c r="D45" s="2" t="s">
        <v>160</v>
      </c>
      <c r="E45" s="64" t="s">
        <v>105</v>
      </c>
      <c r="F45" s="64" t="s">
        <v>104</v>
      </c>
    </row>
    <row r="46" spans="1:3" s="3" customFormat="1" ht="12" customHeight="1">
      <c r="A46" s="77" t="s">
        <v>115</v>
      </c>
      <c r="B46" s="77"/>
      <c r="C46" s="2"/>
    </row>
    <row r="47" spans="1:6" s="3" customFormat="1" ht="12" customHeight="1">
      <c r="A47" s="77" t="s">
        <v>116</v>
      </c>
      <c r="B47" s="77"/>
      <c r="C47" s="2"/>
      <c r="D47" s="2"/>
      <c r="E47" s="2"/>
      <c r="F47" s="2"/>
    </row>
    <row r="48" spans="1:6" s="3" customFormat="1" ht="12" customHeight="1">
      <c r="A48" s="77" t="s">
        <v>109</v>
      </c>
      <c r="B48" s="77"/>
      <c r="C48" s="2"/>
      <c r="D48" s="2"/>
      <c r="E48" s="2"/>
      <c r="F48" s="2"/>
    </row>
    <row r="49" spans="1:6" s="3" customFormat="1" ht="12" customHeight="1">
      <c r="A49" s="77" t="s">
        <v>111</v>
      </c>
      <c r="B49" s="77"/>
      <c r="C49" s="2"/>
      <c r="D49" s="2"/>
      <c r="E49" s="2"/>
      <c r="F49" s="2"/>
    </row>
    <row r="50" spans="1:6" s="3" customFormat="1" ht="12" customHeight="1">
      <c r="A50" s="77" t="s">
        <v>51</v>
      </c>
      <c r="B50" s="77"/>
      <c r="C50" s="2"/>
      <c r="D50" s="2"/>
      <c r="E50" s="2"/>
      <c r="F50" s="2"/>
    </row>
    <row r="51" spans="1:6" s="3" customFormat="1" ht="12" customHeight="1">
      <c r="A51" s="77" t="s">
        <v>110</v>
      </c>
      <c r="B51" s="77"/>
      <c r="C51" s="2"/>
      <c r="D51" s="2"/>
      <c r="E51" s="2"/>
      <c r="F51" s="2"/>
    </row>
    <row r="52" spans="1:6" s="3" customFormat="1" ht="12" customHeight="1">
      <c r="A52" s="77" t="s">
        <v>165</v>
      </c>
      <c r="B52" s="77"/>
      <c r="C52" s="2"/>
      <c r="D52" s="2"/>
      <c r="E52" s="2"/>
      <c r="F52" s="2"/>
    </row>
    <row r="53" spans="1:6" s="3" customFormat="1" ht="12" customHeight="1">
      <c r="A53" s="77" t="s">
        <v>52</v>
      </c>
      <c r="B53" s="77"/>
      <c r="C53" s="2"/>
      <c r="D53" s="2"/>
      <c r="E53" s="2"/>
      <c r="F53" s="2"/>
    </row>
    <row r="54" spans="1:6" s="3" customFormat="1" ht="12" customHeight="1">
      <c r="A54" s="77" t="s">
        <v>53</v>
      </c>
      <c r="B54" s="77"/>
      <c r="C54" s="2"/>
      <c r="D54" s="2"/>
      <c r="E54" s="2"/>
      <c r="F54" s="2"/>
    </row>
    <row r="55" spans="1:6" s="3" customFormat="1" ht="12" customHeight="1">
      <c r="A55" s="77" t="s">
        <v>112</v>
      </c>
      <c r="B55" s="77"/>
      <c r="C55" s="2"/>
      <c r="D55" s="2"/>
      <c r="E55" s="2"/>
      <c r="F55" s="2"/>
    </row>
    <row r="56" spans="1:6" s="3" customFormat="1" ht="12" customHeight="1">
      <c r="A56" s="77" t="s">
        <v>137</v>
      </c>
      <c r="B56" s="77"/>
      <c r="C56" s="2"/>
      <c r="D56" s="2"/>
      <c r="E56" s="2"/>
      <c r="F56" s="2"/>
    </row>
    <row r="57" spans="1:6" s="3" customFormat="1" ht="12" customHeight="1">
      <c r="A57" s="77" t="s">
        <v>166</v>
      </c>
      <c r="B57" s="77"/>
      <c r="C57" s="2"/>
      <c r="D57" s="2"/>
      <c r="E57" s="2"/>
      <c r="F57" s="2"/>
    </row>
    <row r="58" spans="1:6" s="3" customFormat="1" ht="10.5" customHeight="1">
      <c r="A58" s="77" t="s">
        <v>113</v>
      </c>
      <c r="B58" s="77"/>
      <c r="C58" s="2"/>
      <c r="D58" s="2"/>
      <c r="E58" s="2"/>
      <c r="F58" s="2"/>
    </row>
    <row r="59" spans="1:6" s="42" customFormat="1" ht="12" customHeight="1">
      <c r="A59" s="49"/>
      <c r="B59" s="49"/>
      <c r="C59" s="43"/>
      <c r="D59" s="43"/>
      <c r="E59" s="43"/>
      <c r="F59" s="43"/>
    </row>
    <row r="60" spans="1:6" s="3" customFormat="1" ht="12" customHeight="1">
      <c r="A60" s="2" t="s">
        <v>164</v>
      </c>
      <c r="B60" s="2"/>
      <c r="D60" s="2"/>
      <c r="E60" s="2"/>
      <c r="F60" s="2"/>
    </row>
    <row r="61" spans="1:6" s="3" customFormat="1" ht="12" customHeight="1">
      <c r="A61" s="2" t="s">
        <v>169</v>
      </c>
      <c r="B61" s="2"/>
      <c r="D61" s="2"/>
      <c r="E61" s="2"/>
      <c r="F61" s="2"/>
    </row>
    <row r="62" spans="1:2" s="3" customFormat="1" ht="12" customHeight="1">
      <c r="A62" s="2" t="s">
        <v>92</v>
      </c>
      <c r="B62" s="2"/>
    </row>
    <row r="63" spans="1:2" s="3" customFormat="1" ht="12" customHeight="1">
      <c r="A63" s="2" t="s">
        <v>55</v>
      </c>
      <c r="B63" s="2"/>
    </row>
    <row r="64" spans="1:2" s="3" customFormat="1" ht="12" customHeight="1">
      <c r="A64" s="2" t="s">
        <v>170</v>
      </c>
      <c r="B64" s="2"/>
    </row>
    <row r="65" spans="1:2" s="3" customFormat="1" ht="11.25" customHeight="1">
      <c r="A65" s="2" t="s">
        <v>114</v>
      </c>
      <c r="B65" s="2"/>
    </row>
    <row r="66" s="3" customFormat="1" ht="12" customHeight="1"/>
    <row r="67" spans="1:2" s="3" customFormat="1" ht="12.75">
      <c r="A67" s="2" t="s">
        <v>93</v>
      </c>
      <c r="B67" s="2"/>
    </row>
    <row r="68" spans="1:2" s="3" customFormat="1" ht="12.75">
      <c r="A68" s="2" t="s">
        <v>171</v>
      </c>
      <c r="B68" s="2"/>
    </row>
    <row r="69" ht="12.75">
      <c r="F69" s="6"/>
    </row>
  </sheetData>
  <sheetProtection/>
  <mergeCells count="3">
    <mergeCell ref="B3:C3"/>
    <mergeCell ref="E3:F3"/>
    <mergeCell ref="E38:F38"/>
  </mergeCells>
  <printOptions/>
  <pageMargins left="0.6692913385826772" right="0.5118110236220472" top="0.5118110236220472" bottom="0.5118110236220472" header="0.2755905511811024" footer="0.2755905511811024"/>
  <pageSetup firstPageNumber="231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1.140625" style="4" customWidth="1"/>
    <col min="2" max="2" width="6.140625" style="4" hidden="1" customWidth="1"/>
    <col min="3" max="4" width="6.140625" style="4" customWidth="1"/>
    <col min="5" max="8" width="6.140625" style="4" hidden="1" customWidth="1"/>
    <col min="9" max="9" width="6.140625" style="4" customWidth="1"/>
    <col min="10" max="10" width="6.140625" style="4" hidden="1" customWidth="1"/>
    <col min="11" max="11" width="6.140625" style="10" hidden="1" customWidth="1"/>
    <col min="12" max="15" width="6.140625" style="4" hidden="1" customWidth="1"/>
    <col min="16" max="16" width="6.28125" style="4" customWidth="1"/>
    <col min="17" max="19" width="6.140625" style="4" customWidth="1"/>
    <col min="20" max="16384" width="9.140625" style="4" customWidth="1"/>
  </cols>
  <sheetData>
    <row r="1" spans="1:11" s="9" customFormat="1" ht="24.75" customHeight="1">
      <c r="A1" s="5" t="s">
        <v>107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s="9" customFormat="1" ht="21.75" customHeight="1">
      <c r="A2" s="5" t="s">
        <v>139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ht="0.75" customHeight="1"/>
    <row r="4" spans="1:19" ht="11.25" customHeight="1" thickBot="1">
      <c r="A4" s="20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P4" s="17"/>
      <c r="Q4" s="17"/>
      <c r="R4" s="17"/>
      <c r="S4" s="17" t="s">
        <v>56</v>
      </c>
    </row>
    <row r="5" spans="1:19" s="2" customFormat="1" ht="13.5" customHeight="1" thickTop="1">
      <c r="A5" s="13"/>
      <c r="B5" s="13">
        <v>1970</v>
      </c>
      <c r="C5" s="13">
        <v>1980</v>
      </c>
      <c r="D5" s="13">
        <v>1990</v>
      </c>
      <c r="E5" s="13">
        <v>1996</v>
      </c>
      <c r="F5" s="13">
        <v>1997</v>
      </c>
      <c r="G5" s="13">
        <v>1998</v>
      </c>
      <c r="H5" s="13">
        <v>1999</v>
      </c>
      <c r="I5" s="13">
        <v>2000</v>
      </c>
      <c r="J5" s="14">
        <v>2001</v>
      </c>
      <c r="K5" s="14">
        <v>2002</v>
      </c>
      <c r="L5" s="13">
        <v>2003</v>
      </c>
      <c r="M5" s="11">
        <v>2004</v>
      </c>
      <c r="N5" s="11">
        <v>2005</v>
      </c>
      <c r="O5" s="11">
        <v>2006</v>
      </c>
      <c r="P5" s="11">
        <v>2007</v>
      </c>
      <c r="Q5" s="11">
        <v>2008</v>
      </c>
      <c r="R5" s="11">
        <v>2009</v>
      </c>
      <c r="S5" s="11">
        <v>2010</v>
      </c>
    </row>
    <row r="6" spans="1:19" ht="12" customHeight="1">
      <c r="A6" s="35" t="s">
        <v>57</v>
      </c>
      <c r="B6" s="36"/>
      <c r="C6" s="36"/>
      <c r="D6" s="36"/>
      <c r="E6" s="36"/>
      <c r="F6" s="36"/>
      <c r="G6" s="36"/>
      <c r="H6" s="36"/>
      <c r="I6" s="36"/>
      <c r="J6" s="37"/>
      <c r="K6" s="37"/>
      <c r="L6" s="3"/>
      <c r="M6" s="3"/>
      <c r="N6" s="3"/>
      <c r="O6" s="3"/>
      <c r="P6" s="3"/>
      <c r="Q6" s="3"/>
      <c r="R6" s="3"/>
      <c r="S6" s="3"/>
    </row>
    <row r="7" spans="1:19" ht="11.25" customHeight="1">
      <c r="A7" s="2" t="s">
        <v>120</v>
      </c>
      <c r="B7" s="38" t="s">
        <v>58</v>
      </c>
      <c r="C7" s="33">
        <v>25.6</v>
      </c>
      <c r="D7" s="33">
        <v>25.5</v>
      </c>
      <c r="E7" s="33">
        <v>25.87409484426116</v>
      </c>
      <c r="F7" s="33">
        <v>26.086873493227742</v>
      </c>
      <c r="G7" s="33">
        <v>26.128319333006452</v>
      </c>
      <c r="H7" s="33">
        <v>26.184625873316033</v>
      </c>
      <c r="I7" s="33">
        <v>26.19890703060358</v>
      </c>
      <c r="J7" s="33">
        <v>26.10447468495234</v>
      </c>
      <c r="K7" s="58">
        <v>26.201980006918138</v>
      </c>
      <c r="L7" s="33">
        <v>26.04890804783181</v>
      </c>
      <c r="M7" s="33">
        <v>26.13500206634704</v>
      </c>
      <c r="N7" s="33">
        <v>25.80040414075942</v>
      </c>
      <c r="O7" s="33">
        <v>25.793713534474445</v>
      </c>
      <c r="P7" s="33">
        <v>26.278059231635297</v>
      </c>
      <c r="Q7" s="33">
        <v>26.142872427360945</v>
      </c>
      <c r="R7" s="70">
        <v>25.697450481069257</v>
      </c>
      <c r="S7" s="33">
        <v>25.8</v>
      </c>
    </row>
    <row r="8" spans="1:19" ht="10.5" customHeight="1">
      <c r="A8" s="2" t="s">
        <v>121</v>
      </c>
      <c r="B8" s="34" t="s">
        <v>58</v>
      </c>
      <c r="C8" s="71" t="s">
        <v>59</v>
      </c>
      <c r="D8" s="71" t="s">
        <v>59</v>
      </c>
      <c r="E8" s="33">
        <v>26.876185618396324</v>
      </c>
      <c r="F8" s="33">
        <v>27.07602881286342</v>
      </c>
      <c r="G8" s="33">
        <v>27.234987594239932</v>
      </c>
      <c r="H8" s="33">
        <v>26.957374634216887</v>
      </c>
      <c r="I8" s="33">
        <v>26.982563515943944</v>
      </c>
      <c r="J8" s="33">
        <v>26.937883205441523</v>
      </c>
      <c r="K8" s="58">
        <v>26.92</v>
      </c>
      <c r="L8" s="33">
        <v>26.664072268151937</v>
      </c>
      <c r="M8" s="33">
        <v>26.737015372203796</v>
      </c>
      <c r="N8" s="33">
        <v>26.864787709990214</v>
      </c>
      <c r="O8" s="33">
        <v>26.820229114439577</v>
      </c>
      <c r="P8" s="33">
        <v>27.047457689984753</v>
      </c>
      <c r="Q8" s="70">
        <v>26.94357557524276</v>
      </c>
      <c r="R8" s="70">
        <v>26.773436315710583</v>
      </c>
      <c r="S8" s="33">
        <v>27</v>
      </c>
    </row>
    <row r="9" spans="1:19" ht="10.5" customHeight="1">
      <c r="A9" s="2" t="s">
        <v>122</v>
      </c>
      <c r="B9" s="34">
        <v>23.7</v>
      </c>
      <c r="C9" s="33">
        <v>23.8</v>
      </c>
      <c r="D9" s="33">
        <v>24.8</v>
      </c>
      <c r="E9" s="33">
        <v>25.102484991236903</v>
      </c>
      <c r="F9" s="33">
        <v>25.3083011376857</v>
      </c>
      <c r="G9" s="33">
        <v>25.39815719062459</v>
      </c>
      <c r="H9" s="33">
        <v>25.536280937995052</v>
      </c>
      <c r="I9" s="33">
        <v>25.59601584803566</v>
      </c>
      <c r="J9" s="33">
        <v>25.403608233817984</v>
      </c>
      <c r="K9" s="58">
        <v>25.640742931170912</v>
      </c>
      <c r="L9" s="33">
        <v>25.543263173405233</v>
      </c>
      <c r="M9" s="33">
        <v>25.438632279510752</v>
      </c>
      <c r="N9" s="33">
        <v>24.958182391363593</v>
      </c>
      <c r="O9" s="33">
        <v>24.992910245033546</v>
      </c>
      <c r="P9" s="33">
        <v>25.346604025969388</v>
      </c>
      <c r="Q9" s="33">
        <v>25.358902644932616</v>
      </c>
      <c r="R9" s="70">
        <v>24.924483195941665</v>
      </c>
      <c r="S9" s="33">
        <v>24.9</v>
      </c>
    </row>
    <row r="10" spans="1:19" ht="10.5" customHeight="1">
      <c r="A10" s="2" t="s">
        <v>123</v>
      </c>
      <c r="B10" s="34" t="s">
        <v>58</v>
      </c>
      <c r="C10" s="71" t="s">
        <v>59</v>
      </c>
      <c r="D10" s="71" t="s">
        <v>59</v>
      </c>
      <c r="E10" s="33">
        <v>25.372087553109562</v>
      </c>
      <c r="F10" s="33">
        <v>25.630850910613837</v>
      </c>
      <c r="G10" s="33">
        <v>25.788335172440895</v>
      </c>
      <c r="H10" s="33">
        <v>25.924666577237566</v>
      </c>
      <c r="I10" s="33">
        <v>25.965303727351056</v>
      </c>
      <c r="J10" s="33">
        <v>26.121048992883786</v>
      </c>
      <c r="K10" s="58">
        <v>26.06</v>
      </c>
      <c r="L10" s="33">
        <v>25.952146621629492</v>
      </c>
      <c r="M10" s="33">
        <v>26.065562790467187</v>
      </c>
      <c r="N10" s="33">
        <v>26.126426114243646</v>
      </c>
      <c r="O10" s="33">
        <v>26.18091227470464</v>
      </c>
      <c r="P10" s="33">
        <v>26.246428020907363</v>
      </c>
      <c r="Q10" s="33">
        <v>26.24155227962059</v>
      </c>
      <c r="R10" s="70">
        <v>26.032960480625153</v>
      </c>
      <c r="S10" s="33">
        <v>25.8</v>
      </c>
    </row>
    <row r="11" spans="1:19" s="3" customFormat="1" ht="10.5" customHeight="1">
      <c r="A11" s="2" t="s">
        <v>124</v>
      </c>
      <c r="B11" s="34">
        <v>29.8</v>
      </c>
      <c r="C11" s="33">
        <v>30.5</v>
      </c>
      <c r="D11" s="33">
        <v>30.2</v>
      </c>
      <c r="E11" s="33">
        <v>31.412392630155598</v>
      </c>
      <c r="F11" s="33">
        <v>31.427509080416336</v>
      </c>
      <c r="G11" s="33">
        <v>31.32337107662166</v>
      </c>
      <c r="H11" s="33">
        <v>31.52950679924142</v>
      </c>
      <c r="I11" s="33">
        <v>31.19555908583362</v>
      </c>
      <c r="J11" s="33">
        <v>31.53564484773683</v>
      </c>
      <c r="K11" s="58">
        <v>31.342428579000373</v>
      </c>
      <c r="L11" s="33">
        <v>31.36113829865606</v>
      </c>
      <c r="M11" s="33">
        <v>31.621278630101266</v>
      </c>
      <c r="N11" s="33">
        <v>32.49473684210527</v>
      </c>
      <c r="O11" s="33">
        <v>32.294736842105266</v>
      </c>
      <c r="P11" s="33">
        <v>32.80446379105659</v>
      </c>
      <c r="Q11" s="33">
        <v>32.631578947368425</v>
      </c>
      <c r="R11" s="33">
        <v>32.631578947368425</v>
      </c>
      <c r="S11" s="33">
        <v>30.5</v>
      </c>
    </row>
    <row r="12" spans="1:19" ht="10.5" customHeight="1">
      <c r="A12" s="2" t="s">
        <v>125</v>
      </c>
      <c r="B12" s="34" t="s">
        <v>58</v>
      </c>
      <c r="C12" s="71" t="s">
        <v>59</v>
      </c>
      <c r="D12" s="71" t="s">
        <v>59</v>
      </c>
      <c r="E12" s="33">
        <v>32</v>
      </c>
      <c r="F12" s="33">
        <v>32</v>
      </c>
      <c r="G12" s="33">
        <v>32</v>
      </c>
      <c r="H12" s="33">
        <v>30.46481314787652</v>
      </c>
      <c r="I12" s="33">
        <v>30.43829134883665</v>
      </c>
      <c r="J12" s="33">
        <v>30.463053340840084</v>
      </c>
      <c r="K12" s="58">
        <v>30.470124242814254</v>
      </c>
      <c r="L12" s="33">
        <v>30.46948229527376</v>
      </c>
      <c r="M12" s="33">
        <v>30.500376562824933</v>
      </c>
      <c r="N12" s="33">
        <v>30.467291368535903</v>
      </c>
      <c r="O12" s="33">
        <v>30.4726652381139</v>
      </c>
      <c r="P12" s="33">
        <v>30.48059513293</v>
      </c>
      <c r="Q12" s="33">
        <v>30.503679188114667</v>
      </c>
      <c r="R12" s="70">
        <v>32.631578947368425</v>
      </c>
      <c r="S12" s="33">
        <v>30.5</v>
      </c>
    </row>
    <row r="13" spans="1:19" ht="10.5" customHeight="1">
      <c r="A13" s="2" t="s">
        <v>103</v>
      </c>
      <c r="B13" s="34"/>
      <c r="C13" s="33"/>
      <c r="D13" s="33"/>
      <c r="E13" s="33"/>
      <c r="F13" s="33"/>
      <c r="G13" s="33"/>
      <c r="H13" s="33"/>
      <c r="I13" s="33"/>
      <c r="J13" s="33"/>
      <c r="K13" s="58"/>
      <c r="L13" s="33"/>
      <c r="M13" s="33"/>
      <c r="N13" s="33"/>
      <c r="O13" s="33"/>
      <c r="P13" s="33"/>
      <c r="Q13" s="33"/>
      <c r="R13" s="33"/>
      <c r="S13" s="33"/>
    </row>
    <row r="14" spans="1:19" s="3" customFormat="1" ht="10.5" customHeight="1">
      <c r="A14" s="2" t="s">
        <v>60</v>
      </c>
      <c r="B14" s="34">
        <v>29.8</v>
      </c>
      <c r="C14" s="33">
        <v>19.1</v>
      </c>
      <c r="D14" s="33">
        <v>29.2</v>
      </c>
      <c r="E14" s="33">
        <v>30.041451262017823</v>
      </c>
      <c r="F14" s="33">
        <v>30.416766237190995</v>
      </c>
      <c r="G14" s="33">
        <v>30.52440519326589</v>
      </c>
      <c r="H14" s="33">
        <v>30.115389403540732</v>
      </c>
      <c r="I14" s="33">
        <v>30.296587622903417</v>
      </c>
      <c r="J14" s="33">
        <v>30.273784909893628</v>
      </c>
      <c r="K14" s="58">
        <v>30.51578947368421</v>
      </c>
      <c r="L14" s="33">
        <v>31.031578947368423</v>
      </c>
      <c r="M14" s="33">
        <v>30.45263157894737</v>
      </c>
      <c r="N14" s="33">
        <v>29.551802141456797</v>
      </c>
      <c r="O14" s="33">
        <v>29.505263157894742</v>
      </c>
      <c r="P14" s="33">
        <v>29.44</v>
      </c>
      <c r="Q14" s="33">
        <v>30.51684210526316</v>
      </c>
      <c r="R14" s="70">
        <v>28.81447368421053</v>
      </c>
      <c r="S14" s="33">
        <v>30.2</v>
      </c>
    </row>
    <row r="15" spans="1:19" s="3" customFormat="1" ht="10.5" customHeight="1">
      <c r="A15" s="2" t="s">
        <v>61</v>
      </c>
      <c r="B15" s="34">
        <v>24.9</v>
      </c>
      <c r="C15" s="33">
        <v>27</v>
      </c>
      <c r="D15" s="33">
        <v>28.6</v>
      </c>
      <c r="E15" s="33">
        <v>26.23733347892553</v>
      </c>
      <c r="F15" s="33">
        <v>27.826251563397896</v>
      </c>
      <c r="G15" s="33">
        <v>29.54974606083229</v>
      </c>
      <c r="H15" s="33">
        <v>29.317057482715118</v>
      </c>
      <c r="I15" s="33">
        <v>29.594236989120848</v>
      </c>
      <c r="J15" s="33">
        <v>29.80119262601409</v>
      </c>
      <c r="K15" s="58">
        <v>29.703786980802363</v>
      </c>
      <c r="L15" s="33">
        <v>30.076717532376843</v>
      </c>
      <c r="M15" s="33">
        <v>29.85564525359709</v>
      </c>
      <c r="N15" s="33">
        <v>29.80471540843058</v>
      </c>
      <c r="O15" s="33">
        <v>30.03417271224896</v>
      </c>
      <c r="P15" s="33">
        <v>29.783677707166248</v>
      </c>
      <c r="Q15" s="33">
        <v>29.652631578947375</v>
      </c>
      <c r="R15" s="33">
        <v>29.37894736842106</v>
      </c>
      <c r="S15" s="33">
        <v>29.3</v>
      </c>
    </row>
    <row r="16" spans="1:19" ht="12.75">
      <c r="A16" s="2" t="s">
        <v>62</v>
      </c>
      <c r="B16" s="34">
        <v>31.1</v>
      </c>
      <c r="C16" s="33">
        <v>30.1</v>
      </c>
      <c r="D16" s="33">
        <v>28.9</v>
      </c>
      <c r="E16" s="33">
        <v>28.91433436532508</v>
      </c>
      <c r="F16" s="33">
        <v>29.073684210526316</v>
      </c>
      <c r="G16" s="33">
        <v>28.52631578947369</v>
      </c>
      <c r="H16" s="33">
        <v>28.88421052631579</v>
      </c>
      <c r="I16" s="33">
        <v>29.210526315789476</v>
      </c>
      <c r="J16" s="33">
        <v>29</v>
      </c>
      <c r="K16" s="58">
        <v>28.452631578947372</v>
      </c>
      <c r="L16" s="33">
        <v>28</v>
      </c>
      <c r="M16" s="33">
        <v>28</v>
      </c>
      <c r="N16" s="33">
        <v>28</v>
      </c>
      <c r="O16" s="33">
        <v>28</v>
      </c>
      <c r="P16" s="33">
        <v>28</v>
      </c>
      <c r="Q16" s="33">
        <v>28</v>
      </c>
      <c r="R16" s="33">
        <v>28</v>
      </c>
      <c r="S16" s="33">
        <v>28</v>
      </c>
    </row>
    <row r="17" spans="1:19" ht="10.5" customHeight="1">
      <c r="A17" s="2" t="s">
        <v>126</v>
      </c>
      <c r="B17" s="34">
        <v>29.1</v>
      </c>
      <c r="C17" s="33">
        <v>29.1</v>
      </c>
      <c r="D17" s="33">
        <v>28.9</v>
      </c>
      <c r="E17" s="33">
        <v>31.254177532614005</v>
      </c>
      <c r="F17" s="33">
        <v>31.315956243657194</v>
      </c>
      <c r="G17" s="33">
        <v>31.305263157894736</v>
      </c>
      <c r="H17" s="33">
        <v>30.722105263157896</v>
      </c>
      <c r="I17" s="33">
        <v>30.702967398957338</v>
      </c>
      <c r="J17" s="33">
        <v>29.36843206047157</v>
      </c>
      <c r="K17" s="58">
        <v>30.4</v>
      </c>
      <c r="L17" s="33">
        <v>30.4</v>
      </c>
      <c r="M17" s="33">
        <v>30.4</v>
      </c>
      <c r="N17" s="33">
        <v>30.4</v>
      </c>
      <c r="O17" s="33">
        <v>30.4</v>
      </c>
      <c r="P17" s="33">
        <v>30.4</v>
      </c>
      <c r="Q17" s="33">
        <v>30.4</v>
      </c>
      <c r="R17" s="33">
        <v>30.4</v>
      </c>
      <c r="S17" s="33">
        <v>30.4</v>
      </c>
    </row>
    <row r="18" spans="1:19" ht="10.5" customHeight="1">
      <c r="A18" s="2" t="s">
        <v>127</v>
      </c>
      <c r="B18" s="34">
        <v>27</v>
      </c>
      <c r="C18" s="33">
        <v>27.1</v>
      </c>
      <c r="D18" s="33">
        <v>27.8</v>
      </c>
      <c r="E18" s="33">
        <v>26.983443619383827</v>
      </c>
      <c r="F18" s="33">
        <v>27.034914608728926</v>
      </c>
      <c r="G18" s="33">
        <v>26.895944596731226</v>
      </c>
      <c r="H18" s="33">
        <v>26.653481854455638</v>
      </c>
      <c r="I18" s="33">
        <v>26.71533530021049</v>
      </c>
      <c r="J18" s="33">
        <v>26.613795912454066</v>
      </c>
      <c r="K18" s="58">
        <v>26.475943583427338</v>
      </c>
      <c r="L18" s="33">
        <v>26.58598142733077</v>
      </c>
      <c r="M18" s="33">
        <v>26.871632663478128</v>
      </c>
      <c r="N18" s="33">
        <v>26.589304744609173</v>
      </c>
      <c r="O18" s="33">
        <v>26.62503938952909</v>
      </c>
      <c r="P18" s="33">
        <v>27.211080093477115</v>
      </c>
      <c r="Q18" s="33">
        <v>26.96220113780789</v>
      </c>
      <c r="R18" s="33">
        <v>27.451884642491283</v>
      </c>
      <c r="S18" s="33">
        <v>27.7</v>
      </c>
    </row>
    <row r="19" spans="1:19" ht="10.5" customHeight="1">
      <c r="A19" s="2" t="s">
        <v>63</v>
      </c>
      <c r="B19" s="34" t="s">
        <v>58</v>
      </c>
      <c r="C19" s="71" t="s">
        <v>59</v>
      </c>
      <c r="D19" s="33">
        <v>23.1</v>
      </c>
      <c r="E19" s="33">
        <v>25.42105263157895</v>
      </c>
      <c r="F19" s="33">
        <v>25.08421052631579</v>
      </c>
      <c r="G19" s="33">
        <v>24.47368421052632</v>
      </c>
      <c r="H19" s="33">
        <v>25.063157894736843</v>
      </c>
      <c r="I19" s="33">
        <v>25.052631578947373</v>
      </c>
      <c r="J19" s="33">
        <v>24.905263157894737</v>
      </c>
      <c r="K19" s="58">
        <v>24.947368421052634</v>
      </c>
      <c r="L19" s="33">
        <v>25.273684210526316</v>
      </c>
      <c r="M19" s="33">
        <v>24.810526315789474</v>
      </c>
      <c r="N19" s="33">
        <v>24.47368421052632</v>
      </c>
      <c r="O19" s="33">
        <v>24.957894736842107</v>
      </c>
      <c r="P19" s="33">
        <v>25.410526315789475</v>
      </c>
      <c r="Q19" s="33">
        <v>25.42105263157894</v>
      </c>
      <c r="R19" s="70">
        <v>25.017272912009755</v>
      </c>
      <c r="S19" s="33">
        <v>25.4</v>
      </c>
    </row>
    <row r="20" spans="1:19" ht="10.5" customHeight="1">
      <c r="A20" s="2" t="s">
        <v>64</v>
      </c>
      <c r="B20" s="34">
        <v>28.4</v>
      </c>
      <c r="C20" s="33">
        <v>28.6</v>
      </c>
      <c r="D20" s="33">
        <v>28.1</v>
      </c>
      <c r="E20" s="33">
        <v>28.078355359014342</v>
      </c>
      <c r="F20" s="33">
        <v>28.695945977797155</v>
      </c>
      <c r="G20" s="33">
        <v>29.659263766352296</v>
      </c>
      <c r="H20" s="33">
        <v>29.12855263157895</v>
      </c>
      <c r="I20" s="33">
        <v>29.47368421052632</v>
      </c>
      <c r="J20" s="33">
        <v>29.33684210526316</v>
      </c>
      <c r="K20" s="58">
        <v>30.031578947368423</v>
      </c>
      <c r="L20" s="33">
        <v>30.515789473684208</v>
      </c>
      <c r="M20" s="33">
        <v>29.4</v>
      </c>
      <c r="N20" s="33">
        <v>29.83157894736842</v>
      </c>
      <c r="O20" s="33">
        <v>29.042105263157897</v>
      </c>
      <c r="P20" s="33">
        <v>30.421052631578945</v>
      </c>
      <c r="Q20" s="33">
        <v>30.421052631578945</v>
      </c>
      <c r="R20" s="70">
        <v>28.690283400809715</v>
      </c>
      <c r="S20" s="33">
        <v>28.6</v>
      </c>
    </row>
    <row r="21" spans="1:19" ht="10.5" customHeight="1">
      <c r="A21" s="2" t="s">
        <v>65</v>
      </c>
      <c r="B21" s="34">
        <v>25.8</v>
      </c>
      <c r="C21" s="33">
        <v>25.8</v>
      </c>
      <c r="D21" s="33">
        <v>27.3</v>
      </c>
      <c r="E21" s="33">
        <v>27.112776825426245</v>
      </c>
      <c r="F21" s="33">
        <v>27.35146787775114</v>
      </c>
      <c r="G21" s="33">
        <v>28.936842105263157</v>
      </c>
      <c r="H21" s="33">
        <v>27.157894736842103</v>
      </c>
      <c r="I21" s="33">
        <v>28.652631578947368</v>
      </c>
      <c r="J21" s="33">
        <v>27.052631578947366</v>
      </c>
      <c r="K21" s="58">
        <v>27.44</v>
      </c>
      <c r="L21" s="33">
        <v>27.842105263157894</v>
      </c>
      <c r="M21" s="33">
        <v>26.610526315789475</v>
      </c>
      <c r="N21" s="33">
        <v>26.610526315789475</v>
      </c>
      <c r="O21" s="33">
        <v>26.68421052631579</v>
      </c>
      <c r="P21" s="33">
        <v>26.68421052631579</v>
      </c>
      <c r="Q21" s="33">
        <v>26.68421052631579</v>
      </c>
      <c r="R21" s="33">
        <v>26.68421052631579</v>
      </c>
      <c r="S21" s="33">
        <v>26.7</v>
      </c>
    </row>
    <row r="22" spans="1:19" ht="10.5" customHeight="1">
      <c r="A22" s="2" t="s">
        <v>102</v>
      </c>
      <c r="B22" s="34">
        <v>27.4</v>
      </c>
      <c r="C22" s="33">
        <v>27.5</v>
      </c>
      <c r="D22" s="33">
        <v>27.7</v>
      </c>
      <c r="E22" s="33">
        <v>30.15179203717055</v>
      </c>
      <c r="F22" s="33">
        <v>30.365611396913337</v>
      </c>
      <c r="G22" s="33">
        <v>30.147368421052633</v>
      </c>
      <c r="H22" s="33">
        <v>28.036914203316513</v>
      </c>
      <c r="I22" s="33">
        <v>30.4</v>
      </c>
      <c r="J22" s="33">
        <v>29.873684210526317</v>
      </c>
      <c r="K22" s="58">
        <v>29.863157894736844</v>
      </c>
      <c r="L22" s="33">
        <v>29.91578947368421</v>
      </c>
      <c r="M22" s="33">
        <v>29.494736842105265</v>
      </c>
      <c r="N22" s="33">
        <v>29.45263157894737</v>
      </c>
      <c r="O22" s="33">
        <v>29.610526315789475</v>
      </c>
      <c r="P22" s="33">
        <v>29.47368421052632</v>
      </c>
      <c r="Q22" s="33">
        <v>29.47368421052632</v>
      </c>
      <c r="R22" s="33">
        <v>29.47368421052632</v>
      </c>
      <c r="S22" s="33">
        <v>29.5</v>
      </c>
    </row>
    <row r="23" spans="1:19" ht="10.5" customHeight="1">
      <c r="A23" s="2" t="s">
        <v>66</v>
      </c>
      <c r="B23" s="34">
        <v>26.5</v>
      </c>
      <c r="C23" s="33">
        <v>26.5</v>
      </c>
      <c r="D23" s="33">
        <v>27.9</v>
      </c>
      <c r="E23" s="33">
        <v>27.694736842105264</v>
      </c>
      <c r="F23" s="33">
        <v>27.38947368421053</v>
      </c>
      <c r="G23" s="33">
        <v>28.978947368421053</v>
      </c>
      <c r="H23" s="33">
        <v>27.669149288315133</v>
      </c>
      <c r="I23" s="33">
        <v>28.68421052631579</v>
      </c>
      <c r="J23" s="33">
        <v>28.768421052631577</v>
      </c>
      <c r="K23" s="58">
        <v>28.894736842105264</v>
      </c>
      <c r="L23" s="33">
        <v>28.821052631578947</v>
      </c>
      <c r="M23" s="33">
        <v>28.663157894736845</v>
      </c>
      <c r="N23" s="33">
        <v>28.85263157894737</v>
      </c>
      <c r="O23" s="33">
        <v>29.378947368421056</v>
      </c>
      <c r="P23" s="33">
        <v>29.378947368421056</v>
      </c>
      <c r="Q23" s="33">
        <v>29.378947368421056</v>
      </c>
      <c r="R23" s="33">
        <v>23.921052631578952</v>
      </c>
      <c r="S23" s="33">
        <v>24.1</v>
      </c>
    </row>
    <row r="24" spans="1:19" ht="10.5" customHeight="1">
      <c r="A24" s="2" t="s">
        <v>128</v>
      </c>
      <c r="B24" s="34" t="s">
        <v>58</v>
      </c>
      <c r="C24" s="71" t="s">
        <v>59</v>
      </c>
      <c r="D24" s="33">
        <v>28.2</v>
      </c>
      <c r="E24" s="33">
        <v>27.417219509485598</v>
      </c>
      <c r="F24" s="33">
        <v>27.041108096780434</v>
      </c>
      <c r="G24" s="33">
        <v>26.62788590044748</v>
      </c>
      <c r="H24" s="33">
        <v>26.70361239146747</v>
      </c>
      <c r="I24" s="33">
        <v>27</v>
      </c>
      <c r="J24" s="33">
        <v>27</v>
      </c>
      <c r="K24" s="58">
        <v>27</v>
      </c>
      <c r="L24" s="33">
        <v>27.894736842105264</v>
      </c>
      <c r="M24" s="33">
        <v>27.894736842105264</v>
      </c>
      <c r="N24" s="33">
        <v>27.6288</v>
      </c>
      <c r="O24" s="33">
        <v>27.641200000000005</v>
      </c>
      <c r="P24" s="33">
        <v>27.641200000000005</v>
      </c>
      <c r="Q24" s="33">
        <v>27.641200000000005</v>
      </c>
      <c r="R24" s="33">
        <v>27.6412</v>
      </c>
      <c r="S24" s="33">
        <v>27.6</v>
      </c>
    </row>
    <row r="25" spans="1:19" ht="10.5" customHeight="1">
      <c r="A25" s="2" t="s">
        <v>129</v>
      </c>
      <c r="B25" s="34">
        <v>27.7</v>
      </c>
      <c r="C25" s="33">
        <v>27.7</v>
      </c>
      <c r="D25" s="33">
        <v>28.3</v>
      </c>
      <c r="E25" s="33">
        <v>29.30086687306502</v>
      </c>
      <c r="F25" s="33">
        <v>29.58185498711815</v>
      </c>
      <c r="G25" s="33">
        <v>29.39035087719298</v>
      </c>
      <c r="H25" s="33">
        <v>29.288038277511962</v>
      </c>
      <c r="I25" s="33">
        <v>29.256346749226005</v>
      </c>
      <c r="J25" s="33">
        <v>29.32002352249339</v>
      </c>
      <c r="K25" s="58">
        <v>30.66842105263158</v>
      </c>
      <c r="L25" s="33">
        <v>30.54664246823957</v>
      </c>
      <c r="M25" s="33">
        <v>30.552631578947366</v>
      </c>
      <c r="N25" s="33">
        <v>30.660728744939274</v>
      </c>
      <c r="O25" s="33">
        <v>30.4280701754386</v>
      </c>
      <c r="P25" s="33">
        <v>29.47368421052632</v>
      </c>
      <c r="Q25" s="33">
        <v>29.47368421052632</v>
      </c>
      <c r="R25" s="33">
        <v>29.47368421052632</v>
      </c>
      <c r="S25" s="33">
        <v>29.5</v>
      </c>
    </row>
    <row r="26" spans="1:19" ht="10.5" customHeight="1">
      <c r="A26" s="2" t="s">
        <v>130</v>
      </c>
      <c r="B26" s="34">
        <v>28.4</v>
      </c>
      <c r="C26" s="33">
        <v>28.4</v>
      </c>
      <c r="D26" s="33">
        <v>28.5</v>
      </c>
      <c r="E26" s="33">
        <v>28.238203592761092</v>
      </c>
      <c r="F26" s="33">
        <v>29.624740374840748</v>
      </c>
      <c r="G26" s="33">
        <v>30.05668739080531</v>
      </c>
      <c r="H26" s="33">
        <v>29.087854251012143</v>
      </c>
      <c r="I26" s="70">
        <v>30.23139496482482</v>
      </c>
      <c r="J26" s="33">
        <v>30.47999120524897</v>
      </c>
      <c r="K26" s="58">
        <v>28.438032725829782</v>
      </c>
      <c r="L26" s="33">
        <v>28.307825857221037</v>
      </c>
      <c r="M26" s="33">
        <v>27.76111650231954</v>
      </c>
      <c r="N26" s="33">
        <v>25.91673830985961</v>
      </c>
      <c r="O26" s="33">
        <v>25.48203068016557</v>
      </c>
      <c r="P26" s="70">
        <v>28.454207432223374</v>
      </c>
      <c r="Q26" s="70">
        <v>26.09941573033708</v>
      </c>
      <c r="R26" s="70">
        <v>31.633228293664104</v>
      </c>
      <c r="S26" s="33">
        <v>27.7</v>
      </c>
    </row>
    <row r="27" spans="1:19" ht="10.5" customHeight="1" hidden="1">
      <c r="A27" s="2" t="s">
        <v>67</v>
      </c>
      <c r="B27" s="34" t="s">
        <v>58</v>
      </c>
      <c r="C27" s="71" t="s">
        <v>59</v>
      </c>
      <c r="D27" s="33">
        <v>27.1</v>
      </c>
      <c r="E27" s="33" t="s">
        <v>58</v>
      </c>
      <c r="F27" s="71" t="s">
        <v>58</v>
      </c>
      <c r="G27" s="71" t="s">
        <v>58</v>
      </c>
      <c r="H27" s="71" t="s">
        <v>58</v>
      </c>
      <c r="I27" s="71" t="s">
        <v>58</v>
      </c>
      <c r="J27" s="71" t="s">
        <v>58</v>
      </c>
      <c r="K27" s="64" t="s">
        <v>58</v>
      </c>
      <c r="L27" s="71" t="s">
        <v>58</v>
      </c>
      <c r="M27" s="72" t="s">
        <v>58</v>
      </c>
      <c r="N27" s="72" t="s">
        <v>58</v>
      </c>
      <c r="O27" s="72" t="s">
        <v>58</v>
      </c>
      <c r="P27" s="71" t="s">
        <v>58</v>
      </c>
      <c r="Q27" s="71" t="s">
        <v>58</v>
      </c>
      <c r="R27" s="71" t="s">
        <v>58</v>
      </c>
      <c r="S27" s="71"/>
    </row>
    <row r="28" spans="1:19" ht="12.75" hidden="1">
      <c r="A28" s="2"/>
      <c r="B28" s="34"/>
      <c r="C28" s="33"/>
      <c r="D28" s="33"/>
      <c r="E28" s="33"/>
      <c r="F28" s="33"/>
      <c r="G28" s="33"/>
      <c r="H28" s="33"/>
      <c r="I28" s="33"/>
      <c r="J28" s="33"/>
      <c r="K28" s="58"/>
      <c r="L28" s="2"/>
      <c r="M28" s="33"/>
      <c r="N28" s="33"/>
      <c r="O28" s="33"/>
      <c r="P28" s="2"/>
      <c r="Q28" s="2"/>
      <c r="R28" s="2"/>
      <c r="S28" s="2"/>
    </row>
    <row r="29" spans="1:19" ht="10.5" customHeight="1">
      <c r="A29" s="2" t="s">
        <v>33</v>
      </c>
      <c r="B29" s="34"/>
      <c r="C29" s="33"/>
      <c r="D29" s="33"/>
      <c r="E29" s="33"/>
      <c r="F29" s="33"/>
      <c r="G29" s="33"/>
      <c r="H29" s="33"/>
      <c r="I29" s="33"/>
      <c r="J29" s="33"/>
      <c r="K29" s="58"/>
      <c r="L29" s="2"/>
      <c r="M29" s="33"/>
      <c r="N29" s="33"/>
      <c r="O29" s="33"/>
      <c r="P29" s="2"/>
      <c r="Q29" s="2"/>
      <c r="R29" s="2"/>
      <c r="S29" s="2"/>
    </row>
    <row r="30" spans="1:19" ht="10.5" customHeight="1">
      <c r="A30" s="2" t="s">
        <v>68</v>
      </c>
      <c r="B30" s="34">
        <v>29.1</v>
      </c>
      <c r="C30" s="33">
        <v>30.1</v>
      </c>
      <c r="D30" s="33">
        <v>30.2</v>
      </c>
      <c r="E30" s="33">
        <v>30.56672886969605</v>
      </c>
      <c r="F30" s="33">
        <v>30.602715348489976</v>
      </c>
      <c r="G30" s="33">
        <v>30.8718573292736</v>
      </c>
      <c r="H30" s="33">
        <v>30.9065296429961</v>
      </c>
      <c r="I30" s="33">
        <v>30.936032388663968</v>
      </c>
      <c r="J30" s="33">
        <v>30.87525428356885</v>
      </c>
      <c r="K30" s="58">
        <v>31.104256292906182</v>
      </c>
      <c r="L30" s="33">
        <v>30.955151175811874</v>
      </c>
      <c r="M30" s="33">
        <v>30.863157894736844</v>
      </c>
      <c r="N30" s="33">
        <v>30.705263157894738</v>
      </c>
      <c r="O30" s="33">
        <v>30.526315789473685</v>
      </c>
      <c r="P30" s="33">
        <v>30.526315789473685</v>
      </c>
      <c r="Q30" s="33">
        <v>30.526315789473685</v>
      </c>
      <c r="R30" s="70">
        <v>29.703178738926525</v>
      </c>
      <c r="S30" s="33">
        <v>29.8</v>
      </c>
    </row>
    <row r="31" spans="1:19" ht="10.5" customHeight="1">
      <c r="A31" s="2" t="s">
        <v>69</v>
      </c>
      <c r="B31" s="34">
        <v>33.8</v>
      </c>
      <c r="C31" s="33">
        <v>33.3</v>
      </c>
      <c r="D31" s="33">
        <v>33.6</v>
      </c>
      <c r="E31" s="33">
        <v>33.914383095575154</v>
      </c>
      <c r="F31" s="33">
        <v>33.92260420781652</v>
      </c>
      <c r="G31" s="33">
        <v>34.13625597920555</v>
      </c>
      <c r="H31" s="33">
        <v>33.493065318433416</v>
      </c>
      <c r="I31" s="33">
        <v>33.5460542783258</v>
      </c>
      <c r="J31" s="33">
        <v>33.871766368392855</v>
      </c>
      <c r="K31" s="58">
        <v>33.904302074367116</v>
      </c>
      <c r="L31" s="33">
        <v>33.80009174592495</v>
      </c>
      <c r="M31" s="33">
        <v>33.7847860010979</v>
      </c>
      <c r="N31" s="33">
        <v>33.80770209567549</v>
      </c>
      <c r="O31" s="33">
        <v>33.853383043711126</v>
      </c>
      <c r="P31" s="33">
        <v>33.77725984456589</v>
      </c>
      <c r="Q31" s="33">
        <v>34.71578947368421</v>
      </c>
      <c r="R31" s="33">
        <v>34.66315789473684</v>
      </c>
      <c r="S31" s="33">
        <v>34.7</v>
      </c>
    </row>
    <row r="32" spans="1:19" ht="10.5" customHeight="1">
      <c r="A32" s="2" t="s">
        <v>70</v>
      </c>
      <c r="B32" s="34">
        <v>29.1</v>
      </c>
      <c r="C32" s="33">
        <v>27.5</v>
      </c>
      <c r="D32" s="33">
        <v>27.5</v>
      </c>
      <c r="E32" s="33">
        <v>30.429861111111112</v>
      </c>
      <c r="F32" s="33">
        <v>29.279212575637725</v>
      </c>
      <c r="G32" s="33">
        <v>29.240029340638802</v>
      </c>
      <c r="H32" s="33">
        <v>25.30343605579164</v>
      </c>
      <c r="I32" s="33">
        <v>29.168421052631576</v>
      </c>
      <c r="J32" s="33">
        <v>29.16842105263158</v>
      </c>
      <c r="K32" s="58">
        <v>30.08243442752189</v>
      </c>
      <c r="L32" s="33">
        <v>29.61722488038278</v>
      </c>
      <c r="M32" s="33">
        <v>29.771823111669836</v>
      </c>
      <c r="N32" s="33">
        <v>29.063157894736843</v>
      </c>
      <c r="O32" s="33">
        <v>30.12241813602015</v>
      </c>
      <c r="P32" s="33">
        <v>29.318927507447864</v>
      </c>
      <c r="Q32" s="33">
        <v>29.31496710526316</v>
      </c>
      <c r="R32" s="70">
        <v>26.391965896048532</v>
      </c>
      <c r="S32" s="33">
        <v>25.5</v>
      </c>
    </row>
    <row r="33" spans="1:19" s="3" customFormat="1" ht="10.5" customHeight="1">
      <c r="A33" s="2" t="s">
        <v>119</v>
      </c>
      <c r="B33" s="32" t="s">
        <v>59</v>
      </c>
      <c r="C33" s="71" t="s">
        <v>59</v>
      </c>
      <c r="D33" s="71" t="s">
        <v>59</v>
      </c>
      <c r="E33" s="71" t="s">
        <v>59</v>
      </c>
      <c r="F33" s="71" t="s">
        <v>59</v>
      </c>
      <c r="G33" s="71" t="s">
        <v>59</v>
      </c>
      <c r="H33" s="71" t="s">
        <v>59</v>
      </c>
      <c r="I33" s="71" t="s">
        <v>59</v>
      </c>
      <c r="J33" s="71" t="s">
        <v>59</v>
      </c>
      <c r="K33" s="71" t="s">
        <v>59</v>
      </c>
      <c r="L33" s="71" t="s">
        <v>59</v>
      </c>
      <c r="M33" s="71" t="s">
        <v>59</v>
      </c>
      <c r="N33" s="33">
        <v>30.526315789473685</v>
      </c>
      <c r="O33" s="33">
        <v>30.526315789473685</v>
      </c>
      <c r="P33" s="33">
        <v>30.526315789473685</v>
      </c>
      <c r="Q33" s="33">
        <v>30.08466165413534</v>
      </c>
      <c r="R33" s="33">
        <v>30.01105263157895</v>
      </c>
      <c r="S33" s="33">
        <v>30.3</v>
      </c>
    </row>
    <row r="34" spans="1:19" ht="10.5" customHeight="1">
      <c r="A34" s="2" t="s">
        <v>131</v>
      </c>
      <c r="B34" s="34" t="s">
        <v>58</v>
      </c>
      <c r="C34" s="71" t="s">
        <v>59</v>
      </c>
      <c r="D34" s="33">
        <v>28.3</v>
      </c>
      <c r="E34" s="33">
        <v>29.63313058672452</v>
      </c>
      <c r="F34" s="33">
        <v>29.311532932516982</v>
      </c>
      <c r="G34" s="33">
        <v>29.197878141586585</v>
      </c>
      <c r="H34" s="33">
        <v>28.224966639263794</v>
      </c>
      <c r="I34" s="33">
        <v>28.043598297459162</v>
      </c>
      <c r="J34" s="33">
        <v>27.621982011118916</v>
      </c>
      <c r="K34" s="58">
        <v>27.600585977739804</v>
      </c>
      <c r="L34" s="33">
        <v>27.183280729537177</v>
      </c>
      <c r="M34" s="33">
        <v>27.148750137825314</v>
      </c>
      <c r="N34" s="33">
        <v>27.311876109301313</v>
      </c>
      <c r="O34" s="33">
        <v>27.157003545188843</v>
      </c>
      <c r="P34" s="33">
        <v>27.312185487611245</v>
      </c>
      <c r="Q34" s="33">
        <v>27.232761003720448</v>
      </c>
      <c r="R34" s="70">
        <v>27.273812807992027</v>
      </c>
      <c r="S34" s="33">
        <v>27.9</v>
      </c>
    </row>
    <row r="35" spans="1:19" ht="10.5" customHeight="1">
      <c r="A35" s="2" t="s">
        <v>71</v>
      </c>
      <c r="B35" s="34"/>
      <c r="C35" s="71" t="s">
        <v>59</v>
      </c>
      <c r="D35" s="71" t="s">
        <v>59</v>
      </c>
      <c r="E35" s="33">
        <v>26.926315789473684</v>
      </c>
      <c r="F35" s="33">
        <v>26.926315789473684</v>
      </c>
      <c r="G35" s="33">
        <v>26.957894736842107</v>
      </c>
      <c r="H35" s="33">
        <v>26.76842105263158</v>
      </c>
      <c r="I35" s="33">
        <v>26.621052631578948</v>
      </c>
      <c r="J35" s="33">
        <v>26.736842105263158</v>
      </c>
      <c r="K35" s="58">
        <v>26.536842105263162</v>
      </c>
      <c r="L35" s="33">
        <v>26.315789473684212</v>
      </c>
      <c r="M35" s="33">
        <v>26.45263157894737</v>
      </c>
      <c r="N35" s="33">
        <v>26.589473684210528</v>
      </c>
      <c r="O35" s="33">
        <v>26.536842105263162</v>
      </c>
      <c r="P35" s="33">
        <v>26.536842105263162</v>
      </c>
      <c r="Q35" s="33">
        <v>26.536842105263162</v>
      </c>
      <c r="R35" s="33">
        <v>26.536842105263162</v>
      </c>
      <c r="S35" s="33">
        <v>26.5</v>
      </c>
    </row>
    <row r="36" spans="1:19" ht="10.5" customHeight="1">
      <c r="A36" s="2" t="s">
        <v>72</v>
      </c>
      <c r="B36" s="34"/>
      <c r="C36" s="71" t="s">
        <v>59</v>
      </c>
      <c r="D36" s="71" t="s">
        <v>59</v>
      </c>
      <c r="E36" s="33">
        <v>31.998971824796527</v>
      </c>
      <c r="F36" s="33">
        <v>31.996272793888114</v>
      </c>
      <c r="G36" s="33">
        <v>31.996810717736015</v>
      </c>
      <c r="H36" s="33">
        <v>30.399078079461074</v>
      </c>
      <c r="I36" s="33">
        <v>30.39926196804835</v>
      </c>
      <c r="J36" s="33">
        <v>30.39906648269356</v>
      </c>
      <c r="K36" s="58">
        <v>30.39879041894667</v>
      </c>
      <c r="L36" s="33">
        <v>30.39819235233366</v>
      </c>
      <c r="M36" s="33">
        <v>30.398169931466313</v>
      </c>
      <c r="N36" s="33">
        <v>30.382269888989374</v>
      </c>
      <c r="O36" s="33">
        <v>30.399475195897367</v>
      </c>
      <c r="P36" s="33">
        <v>30.39767302629593</v>
      </c>
      <c r="Q36" s="33">
        <v>30.4</v>
      </c>
      <c r="R36" s="33">
        <v>30.4</v>
      </c>
      <c r="S36" s="33">
        <v>30.4</v>
      </c>
    </row>
    <row r="37" spans="1:19" ht="10.5" customHeight="1">
      <c r="A37" s="2" t="s">
        <v>73</v>
      </c>
      <c r="B37" s="34"/>
      <c r="C37" s="71" t="s">
        <v>59</v>
      </c>
      <c r="D37" s="71" t="s">
        <v>59</v>
      </c>
      <c r="E37" s="33">
        <v>31.461491583810567</v>
      </c>
      <c r="F37" s="33">
        <v>31.378584449241263</v>
      </c>
      <c r="G37" s="33">
        <v>31.995764103283122</v>
      </c>
      <c r="H37" s="33">
        <v>31.225278104543943</v>
      </c>
      <c r="I37" s="33">
        <v>31.156940387612128</v>
      </c>
      <c r="J37" s="33">
        <v>31.142801157913453</v>
      </c>
      <c r="K37" s="58">
        <v>30.390200815722046</v>
      </c>
      <c r="L37" s="33">
        <v>30.003870998261014</v>
      </c>
      <c r="M37" s="33">
        <v>30.44485905657071</v>
      </c>
      <c r="N37" s="33">
        <v>30.407004476108188</v>
      </c>
      <c r="O37" s="33">
        <v>31.419214893158593</v>
      </c>
      <c r="P37" s="33">
        <v>32.72740673838973</v>
      </c>
      <c r="Q37" s="33">
        <v>30.85826146850667</v>
      </c>
      <c r="R37" s="70">
        <v>30.956188812803084</v>
      </c>
      <c r="S37" s="33">
        <v>31</v>
      </c>
    </row>
    <row r="38" spans="1:19" ht="10.5" customHeight="1">
      <c r="A38" s="2" t="s">
        <v>132</v>
      </c>
      <c r="B38" s="34" t="s">
        <v>58</v>
      </c>
      <c r="C38" s="71" t="s">
        <v>59</v>
      </c>
      <c r="D38" s="33">
        <v>29</v>
      </c>
      <c r="E38" s="33">
        <v>29.521345312966467</v>
      </c>
      <c r="F38" s="33">
        <v>30.735574193573314</v>
      </c>
      <c r="G38" s="33">
        <v>30.83182819234753</v>
      </c>
      <c r="H38" s="33">
        <v>31.722428642903346</v>
      </c>
      <c r="I38" s="33">
        <v>31.95940836194077</v>
      </c>
      <c r="J38" s="33">
        <v>32.12751660281528</v>
      </c>
      <c r="K38" s="58">
        <v>31.71189942721638</v>
      </c>
      <c r="L38" s="33">
        <v>31.553936214798494</v>
      </c>
      <c r="M38" s="33">
        <v>32.29259781435358</v>
      </c>
      <c r="N38" s="33">
        <v>32.68201496464977</v>
      </c>
      <c r="O38" s="33">
        <v>32.46621449001845</v>
      </c>
      <c r="P38" s="33">
        <v>32.61474850910697</v>
      </c>
      <c r="Q38" s="33">
        <v>32.963157894736845</v>
      </c>
      <c r="R38" s="70">
        <v>32.6668947368421</v>
      </c>
      <c r="S38" s="33">
        <v>32.3</v>
      </c>
    </row>
    <row r="39" spans="1:19" ht="10.5" customHeight="1">
      <c r="A39" s="2" t="s">
        <v>71</v>
      </c>
      <c r="B39" s="34"/>
      <c r="C39" s="71" t="s">
        <v>59</v>
      </c>
      <c r="D39" s="71" t="s">
        <v>59</v>
      </c>
      <c r="E39" s="33">
        <v>28.448621553884717</v>
      </c>
      <c r="F39" s="33">
        <v>30.42666755910548</v>
      </c>
      <c r="G39" s="33">
        <v>30.078468899521532</v>
      </c>
      <c r="H39" s="33">
        <v>32.100544464609804</v>
      </c>
      <c r="I39" s="33">
        <v>30.989473684210534</v>
      </c>
      <c r="J39" s="33">
        <v>30.70526315789474</v>
      </c>
      <c r="K39" s="58">
        <v>30.02105263157895</v>
      </c>
      <c r="L39" s="33">
        <v>29.863157894736844</v>
      </c>
      <c r="M39" s="33">
        <v>29.863157894736844</v>
      </c>
      <c r="N39" s="33">
        <v>32.915789473684214</v>
      </c>
      <c r="O39" s="33">
        <v>32.231578947368426</v>
      </c>
      <c r="P39" s="33">
        <v>32.231578947368426</v>
      </c>
      <c r="Q39" s="33">
        <v>32.231578947368426</v>
      </c>
      <c r="R39" s="70">
        <v>31.37655761024182</v>
      </c>
      <c r="S39" s="33">
        <v>31.2</v>
      </c>
    </row>
    <row r="40" spans="1:19" ht="10.5" customHeight="1">
      <c r="A40" s="2" t="s">
        <v>73</v>
      </c>
      <c r="B40" s="34"/>
      <c r="C40" s="71" t="s">
        <v>59</v>
      </c>
      <c r="D40" s="71" t="s">
        <v>59</v>
      </c>
      <c r="E40" s="33">
        <v>31.001756065937954</v>
      </c>
      <c r="F40" s="33">
        <v>30.917775668665517</v>
      </c>
      <c r="G40" s="33">
        <v>31.353406510247396</v>
      </c>
      <c r="H40" s="33">
        <v>31.44834948799714</v>
      </c>
      <c r="I40" s="33">
        <v>32.57616610407929</v>
      </c>
      <c r="J40" s="33">
        <v>32.73258779186207</v>
      </c>
      <c r="K40" s="58">
        <v>32.56813120002226</v>
      </c>
      <c r="L40" s="33">
        <v>32.33410827952068</v>
      </c>
      <c r="M40" s="33">
        <v>32.49727506528318</v>
      </c>
      <c r="N40" s="33">
        <v>32.595500570737116</v>
      </c>
      <c r="O40" s="33">
        <v>32.47371674555476</v>
      </c>
      <c r="P40" s="33">
        <v>32.61474850910697</v>
      </c>
      <c r="Q40" s="33">
        <v>32.963157894736845</v>
      </c>
      <c r="R40" s="33">
        <v>33.242105263157896</v>
      </c>
      <c r="S40" s="33">
        <v>33.2</v>
      </c>
    </row>
    <row r="41" spans="1:19" ht="2.25" customHeight="1">
      <c r="A41" s="2"/>
      <c r="B41" s="34"/>
      <c r="C41" s="33"/>
      <c r="D41" s="33"/>
      <c r="E41" s="33"/>
      <c r="F41" s="33"/>
      <c r="G41" s="33"/>
      <c r="H41" s="33"/>
      <c r="I41" s="33"/>
      <c r="J41" s="58"/>
      <c r="K41" s="58"/>
      <c r="L41" s="33"/>
      <c r="M41" s="33"/>
      <c r="N41" s="33"/>
      <c r="O41" s="33"/>
      <c r="P41" s="33"/>
      <c r="Q41" s="33"/>
      <c r="R41" s="33"/>
      <c r="S41" s="33"/>
    </row>
    <row r="42" spans="1:19" ht="10.5" customHeight="1">
      <c r="A42" s="35" t="s">
        <v>133</v>
      </c>
      <c r="B42" s="34">
        <v>28.1</v>
      </c>
      <c r="C42" s="33">
        <v>28.1</v>
      </c>
      <c r="D42" s="33">
        <v>28.1</v>
      </c>
      <c r="E42" s="33">
        <v>29.8</v>
      </c>
      <c r="F42" s="33">
        <v>29.8</v>
      </c>
      <c r="G42" s="33">
        <v>29.8</v>
      </c>
      <c r="H42" s="33">
        <v>29.8</v>
      </c>
      <c r="I42" s="33">
        <v>29.8</v>
      </c>
      <c r="J42" s="33">
        <v>29.8</v>
      </c>
      <c r="K42" s="58">
        <v>29.8</v>
      </c>
      <c r="L42" s="33">
        <v>29.8</v>
      </c>
      <c r="M42" s="33">
        <v>29.8</v>
      </c>
      <c r="N42" s="33">
        <v>29.8</v>
      </c>
      <c r="O42" s="33">
        <v>29.8</v>
      </c>
      <c r="P42" s="33">
        <v>29.8</v>
      </c>
      <c r="Q42" s="33">
        <v>29.8</v>
      </c>
      <c r="R42" s="33">
        <v>29.8</v>
      </c>
      <c r="S42" s="33">
        <v>29.8</v>
      </c>
    </row>
    <row r="43" spans="1:19" s="3" customFormat="1" ht="10.5" customHeight="1">
      <c r="A43" s="35" t="s">
        <v>48</v>
      </c>
      <c r="B43" s="34">
        <v>22.9</v>
      </c>
      <c r="C43" s="33">
        <v>24.4</v>
      </c>
      <c r="D43" s="33">
        <v>24.8</v>
      </c>
      <c r="E43" s="33">
        <v>24.8</v>
      </c>
      <c r="F43" s="33">
        <v>24.8</v>
      </c>
      <c r="G43" s="33">
        <v>24.8</v>
      </c>
      <c r="H43" s="33">
        <v>24.8</v>
      </c>
      <c r="I43" s="33">
        <v>24.8</v>
      </c>
      <c r="J43" s="33">
        <v>24.8</v>
      </c>
      <c r="K43" s="58">
        <v>24.8</v>
      </c>
      <c r="L43" s="33">
        <v>24.8</v>
      </c>
      <c r="M43" s="33">
        <v>24.8</v>
      </c>
      <c r="N43" s="33">
        <v>24.8</v>
      </c>
      <c r="O43" s="33">
        <v>24.8</v>
      </c>
      <c r="P43" s="33">
        <v>24.8</v>
      </c>
      <c r="Q43" s="33">
        <v>24.8</v>
      </c>
      <c r="R43" s="33">
        <v>24.8</v>
      </c>
      <c r="S43" s="33">
        <v>24.8</v>
      </c>
    </row>
    <row r="44" spans="1:19" s="3" customFormat="1" ht="10.5" customHeight="1">
      <c r="A44" s="35" t="s">
        <v>134</v>
      </c>
      <c r="B44" s="34">
        <v>28.1</v>
      </c>
      <c r="C44" s="33">
        <v>27.6</v>
      </c>
      <c r="D44" s="33">
        <v>27.6</v>
      </c>
      <c r="E44" s="33">
        <v>30.196</v>
      </c>
      <c r="F44" s="33">
        <v>30.423</v>
      </c>
      <c r="G44" s="33">
        <v>30.702</v>
      </c>
      <c r="H44" s="33">
        <v>30.911</v>
      </c>
      <c r="I44" s="33">
        <v>30.828</v>
      </c>
      <c r="J44" s="33">
        <v>30.606</v>
      </c>
      <c r="K44" s="58">
        <v>30.862</v>
      </c>
      <c r="L44" s="33">
        <v>31.123</v>
      </c>
      <c r="M44" s="33">
        <v>31.752</v>
      </c>
      <c r="N44" s="33">
        <v>32.53</v>
      </c>
      <c r="O44" s="33">
        <v>32.533558353589</v>
      </c>
      <c r="P44" s="33">
        <v>32.55034653744046</v>
      </c>
      <c r="Q44" s="33">
        <v>32.56897188368465</v>
      </c>
      <c r="R44" s="33">
        <v>32.58528649529019</v>
      </c>
      <c r="S44" s="33">
        <v>32.6</v>
      </c>
    </row>
    <row r="45" spans="1:19" ht="2.25" customHeight="1">
      <c r="A45" s="2"/>
      <c r="B45" s="34"/>
      <c r="C45" s="33"/>
      <c r="D45" s="33"/>
      <c r="E45" s="33"/>
      <c r="F45" s="33"/>
      <c r="G45" s="33"/>
      <c r="H45" s="33"/>
      <c r="I45" s="33"/>
      <c r="J45" s="58"/>
      <c r="K45" s="58"/>
      <c r="L45" s="33"/>
      <c r="M45" s="33"/>
      <c r="N45" s="33"/>
      <c r="O45" s="33"/>
      <c r="P45" s="2"/>
      <c r="Q45" s="2"/>
      <c r="R45" s="33"/>
      <c r="S45" s="33"/>
    </row>
    <row r="46" spans="1:19" ht="10.5" customHeight="1">
      <c r="A46" s="35" t="s">
        <v>74</v>
      </c>
      <c r="B46" s="27"/>
      <c r="C46" s="73"/>
      <c r="D46" s="73"/>
      <c r="E46" s="73"/>
      <c r="F46" s="73"/>
      <c r="G46" s="73"/>
      <c r="H46" s="73"/>
      <c r="I46" s="73"/>
      <c r="J46" s="74"/>
      <c r="K46" s="74"/>
      <c r="L46" s="73"/>
      <c r="M46" s="73"/>
      <c r="N46" s="73"/>
      <c r="O46" s="73"/>
      <c r="P46" s="26"/>
      <c r="Q46" s="26"/>
      <c r="R46" s="73"/>
      <c r="S46" s="73"/>
    </row>
    <row r="47" spans="1:19" ht="10.5" customHeight="1">
      <c r="A47" s="2" t="s">
        <v>136</v>
      </c>
      <c r="B47" s="34" t="s">
        <v>58</v>
      </c>
      <c r="C47" s="33">
        <v>45.2</v>
      </c>
      <c r="D47" s="33">
        <v>45.61239655817434</v>
      </c>
      <c r="E47" s="33">
        <v>45.65406882572857</v>
      </c>
      <c r="F47" s="33">
        <v>45.65406882572857</v>
      </c>
      <c r="G47" s="33">
        <v>45.65406882572857</v>
      </c>
      <c r="H47" s="33">
        <v>45.65406882572857</v>
      </c>
      <c r="I47" s="33">
        <v>45.65406882572857</v>
      </c>
      <c r="J47" s="33">
        <v>45.65406882572857</v>
      </c>
      <c r="K47" s="58">
        <v>45.65406882572857</v>
      </c>
      <c r="L47" s="33">
        <v>45.65406882572857</v>
      </c>
      <c r="M47" s="33">
        <v>45.65406882572857</v>
      </c>
      <c r="N47" s="33">
        <v>45.65406882572857</v>
      </c>
      <c r="O47" s="33">
        <v>45.65406882572857</v>
      </c>
      <c r="P47" s="40">
        <v>45.65406882572857</v>
      </c>
      <c r="Q47" s="41">
        <v>45.65406882572857</v>
      </c>
      <c r="R47" s="33">
        <v>45.65406882572857</v>
      </c>
      <c r="S47" s="33">
        <v>45.65406882572857</v>
      </c>
    </row>
    <row r="48" spans="1:19" ht="10.5" customHeight="1">
      <c r="A48" s="2" t="s">
        <v>75</v>
      </c>
      <c r="B48" s="34">
        <v>49.6</v>
      </c>
      <c r="C48" s="33">
        <v>49.6</v>
      </c>
      <c r="D48" s="70">
        <v>49.267208181154125</v>
      </c>
      <c r="E48" s="33">
        <v>49.26443318344648</v>
      </c>
      <c r="F48" s="33">
        <v>49.26997868251162</v>
      </c>
      <c r="G48" s="33">
        <v>49.275506234984825</v>
      </c>
      <c r="H48" s="33">
        <v>49.267208181154125</v>
      </c>
      <c r="I48" s="70">
        <v>49.1076263529923</v>
      </c>
      <c r="J48" s="33">
        <v>49.40553209472347</v>
      </c>
      <c r="K48" s="58">
        <v>49.43586264547977</v>
      </c>
      <c r="L48" s="33">
        <v>49.361568209162094</v>
      </c>
      <c r="M48" s="33">
        <v>49.394449968488786</v>
      </c>
      <c r="N48" s="33">
        <v>49.36175604511887</v>
      </c>
      <c r="O48" s="33">
        <v>49.35920082607953</v>
      </c>
      <c r="P48" s="33">
        <v>49.29998601636202</v>
      </c>
      <c r="Q48" s="33">
        <v>49.29310465284598</v>
      </c>
      <c r="R48" s="33">
        <v>49.2323694102026</v>
      </c>
      <c r="S48" s="33">
        <v>49.24</v>
      </c>
    </row>
    <row r="49" spans="1:19" ht="10.5" customHeight="1">
      <c r="A49" s="2" t="s">
        <v>76</v>
      </c>
      <c r="B49" s="34">
        <v>52.3</v>
      </c>
      <c r="C49" s="33">
        <v>52.3</v>
      </c>
      <c r="D49" s="33">
        <v>50.627884773662544</v>
      </c>
      <c r="E49" s="33">
        <v>50.65420343758805</v>
      </c>
      <c r="F49" s="33">
        <v>50.65420343758805</v>
      </c>
      <c r="G49" s="33">
        <v>50.65420343758805</v>
      </c>
      <c r="H49" s="33">
        <v>50.65420343758805</v>
      </c>
      <c r="I49" s="33">
        <v>50.65420343758805</v>
      </c>
      <c r="J49" s="33">
        <v>50.65420343758805</v>
      </c>
      <c r="K49" s="58">
        <v>50.65420343758805</v>
      </c>
      <c r="L49" s="33">
        <v>50.65420343758805</v>
      </c>
      <c r="M49" s="33">
        <v>50.65420343758805</v>
      </c>
      <c r="N49" s="33">
        <v>50.65420343758805</v>
      </c>
      <c r="O49" s="33">
        <v>50.65420343758805</v>
      </c>
      <c r="P49" s="33">
        <v>50.65420343758805</v>
      </c>
      <c r="Q49" s="33">
        <v>50.65420343758805</v>
      </c>
      <c r="R49" s="33">
        <v>50.65420343758805</v>
      </c>
      <c r="S49" s="33">
        <v>50.65420343758805</v>
      </c>
    </row>
    <row r="50" spans="1:19" ht="10.5" customHeight="1">
      <c r="A50" s="2" t="s">
        <v>77</v>
      </c>
      <c r="B50" s="34">
        <v>47.8</v>
      </c>
      <c r="C50" s="33">
        <v>47.8</v>
      </c>
      <c r="D50" s="33">
        <v>47.92545968248345</v>
      </c>
      <c r="E50" s="33">
        <v>47.68561533283735</v>
      </c>
      <c r="F50" s="33">
        <v>47.7196019491024</v>
      </c>
      <c r="G50" s="33">
        <v>47.7196019491024</v>
      </c>
      <c r="H50" s="33">
        <v>47.74202807254598</v>
      </c>
      <c r="I50" s="70">
        <v>47.64542907725649</v>
      </c>
      <c r="J50" s="33">
        <v>47.63964052499535</v>
      </c>
      <c r="K50" s="58">
        <v>47.63964052499535</v>
      </c>
      <c r="L50" s="33">
        <v>47.23600560441148</v>
      </c>
      <c r="M50" s="33">
        <v>47.48482202570174</v>
      </c>
      <c r="N50" s="33">
        <v>47.61051689266525</v>
      </c>
      <c r="O50" s="33">
        <v>47.48482202570174</v>
      </c>
      <c r="P50" s="33">
        <v>47.65697027348394</v>
      </c>
      <c r="Q50" s="33">
        <v>47.65697027348394</v>
      </c>
      <c r="R50" s="33">
        <v>47.53107426136767</v>
      </c>
      <c r="S50" s="33">
        <v>47.79</v>
      </c>
    </row>
    <row r="51" spans="1:19" ht="10.5" customHeight="1">
      <c r="A51" s="2" t="s">
        <v>148</v>
      </c>
      <c r="B51" s="34">
        <v>47.2</v>
      </c>
      <c r="C51" s="33">
        <v>47.2</v>
      </c>
      <c r="D51" s="33">
        <v>47.28875689664096</v>
      </c>
      <c r="E51" s="33">
        <v>47.334172822527464</v>
      </c>
      <c r="F51" s="33">
        <v>47.32126658187844</v>
      </c>
      <c r="G51" s="33">
        <v>47.32126658187844</v>
      </c>
      <c r="H51" s="33">
        <v>47.32126658187844</v>
      </c>
      <c r="I51" s="33">
        <v>47.32126658187844</v>
      </c>
      <c r="J51" s="33">
        <v>47.32126658187844</v>
      </c>
      <c r="K51" s="58">
        <v>47.32126658187844</v>
      </c>
      <c r="L51" s="33">
        <v>47.334172822527464</v>
      </c>
      <c r="M51" s="33">
        <v>47.4725591884229</v>
      </c>
      <c r="N51" s="33">
        <v>47.35981968217868</v>
      </c>
      <c r="O51" s="33">
        <v>47.36619712210598</v>
      </c>
      <c r="P51" s="33">
        <v>47.38524780587885</v>
      </c>
      <c r="Q51" s="33">
        <v>47.38524780587885</v>
      </c>
      <c r="R51" s="33">
        <v>47.44235752660653</v>
      </c>
      <c r="S51" s="33">
        <v>47.42</v>
      </c>
    </row>
    <row r="52" spans="1:19" ht="10.5" customHeight="1">
      <c r="A52" s="2" t="s">
        <v>78</v>
      </c>
      <c r="B52" s="34">
        <v>46.4</v>
      </c>
      <c r="C52" s="33">
        <v>46.4</v>
      </c>
      <c r="D52" s="33">
        <v>46.19605941814596</v>
      </c>
      <c r="E52" s="33">
        <v>46.19605941814596</v>
      </c>
      <c r="F52" s="33">
        <v>46.19605941814596</v>
      </c>
      <c r="G52" s="33">
        <v>46.19605941814596</v>
      </c>
      <c r="H52" s="33">
        <v>46.19605941814596</v>
      </c>
      <c r="I52" s="33">
        <v>46.177951990188824</v>
      </c>
      <c r="J52" s="33">
        <v>46.177951990188824</v>
      </c>
      <c r="K52" s="58">
        <v>46.177951990188824</v>
      </c>
      <c r="L52" s="33">
        <v>46.22305789708761</v>
      </c>
      <c r="M52" s="33">
        <v>46.24094924806163</v>
      </c>
      <c r="N52" s="33">
        <v>46.22305789708761</v>
      </c>
      <c r="O52" s="33">
        <v>46.19605941814596</v>
      </c>
      <c r="P52" s="33">
        <v>46.177951990188824</v>
      </c>
      <c r="Q52" s="33">
        <v>46.177951990188824</v>
      </c>
      <c r="R52" s="33">
        <v>46.20117562844912</v>
      </c>
      <c r="S52" s="33">
        <v>46.19</v>
      </c>
    </row>
    <row r="53" spans="1:19" ht="10.5" customHeight="1">
      <c r="A53" s="2" t="s">
        <v>79</v>
      </c>
      <c r="B53" s="34">
        <v>47</v>
      </c>
      <c r="C53" s="33">
        <v>47</v>
      </c>
      <c r="D53" s="33">
        <v>47.01553909465021</v>
      </c>
      <c r="E53" s="33">
        <v>47.043954731208366</v>
      </c>
      <c r="F53" s="33">
        <v>47.043954731208366</v>
      </c>
      <c r="G53" s="33">
        <v>47.043954731208366</v>
      </c>
      <c r="H53" s="33">
        <v>47.09308055785147</v>
      </c>
      <c r="I53" s="33">
        <v>47.001236323292446</v>
      </c>
      <c r="J53" s="33">
        <v>47.07912203980657</v>
      </c>
      <c r="K53" s="58">
        <v>47.07912203980657</v>
      </c>
      <c r="L53" s="33">
        <v>47.10003676893918</v>
      </c>
      <c r="M53" s="33">
        <v>47.1069776748347</v>
      </c>
      <c r="N53" s="33">
        <v>47.043954731208366</v>
      </c>
      <c r="O53" s="33">
        <v>47.072119642287774</v>
      </c>
      <c r="P53" s="33">
        <v>47.09308055785147</v>
      </c>
      <c r="Q53" s="33">
        <v>47.09308055785147</v>
      </c>
      <c r="R53" s="33">
        <v>47.09714670432196</v>
      </c>
      <c r="S53" s="33">
        <v>47.09</v>
      </c>
    </row>
    <row r="54" spans="1:19" ht="10.5" customHeight="1">
      <c r="A54" s="2" t="s">
        <v>80</v>
      </c>
      <c r="B54" s="34">
        <v>46.5</v>
      </c>
      <c r="C54" s="33">
        <v>46.5</v>
      </c>
      <c r="D54" s="33">
        <v>46.18701659475926</v>
      </c>
      <c r="E54" s="33">
        <v>46.19605941814596</v>
      </c>
      <c r="F54" s="33">
        <v>46.19605941814596</v>
      </c>
      <c r="G54" s="33">
        <v>46.177951990188824</v>
      </c>
      <c r="H54" s="33">
        <v>46.177951990188824</v>
      </c>
      <c r="I54" s="33">
        <v>46.177951990188824</v>
      </c>
      <c r="J54" s="33">
        <v>46.177951990188824</v>
      </c>
      <c r="K54" s="58">
        <v>46.177951990188824</v>
      </c>
      <c r="L54" s="33">
        <v>46.19605941814596</v>
      </c>
      <c r="M54" s="33">
        <v>46.20508053007658</v>
      </c>
      <c r="N54" s="33">
        <v>46.21408</v>
      </c>
      <c r="O54" s="33">
        <v>46.177951990188824</v>
      </c>
      <c r="P54" s="33">
        <v>46.15975715718406</v>
      </c>
      <c r="Q54" s="33">
        <v>46.15975715718406</v>
      </c>
      <c r="R54" s="33">
        <v>46.164866880836044</v>
      </c>
      <c r="S54" s="33">
        <v>46.164866880836044</v>
      </c>
    </row>
    <row r="55" spans="1:19" ht="10.5" customHeight="1">
      <c r="A55" s="2" t="s">
        <v>81</v>
      </c>
      <c r="B55" s="34">
        <v>46</v>
      </c>
      <c r="C55" s="33">
        <v>45.9</v>
      </c>
      <c r="D55" s="33">
        <v>45.9</v>
      </c>
      <c r="E55" s="71" t="s">
        <v>59</v>
      </c>
      <c r="F55" s="71" t="s">
        <v>59</v>
      </c>
      <c r="G55" s="71" t="s">
        <v>59</v>
      </c>
      <c r="H55" s="71" t="s">
        <v>59</v>
      </c>
      <c r="I55" s="71" t="s">
        <v>59</v>
      </c>
      <c r="J55" s="71" t="s">
        <v>59</v>
      </c>
      <c r="K55" s="71" t="s">
        <v>59</v>
      </c>
      <c r="L55" s="71" t="s">
        <v>59</v>
      </c>
      <c r="M55" s="71" t="s">
        <v>59</v>
      </c>
      <c r="N55" s="71" t="s">
        <v>59</v>
      </c>
      <c r="O55" s="71" t="s">
        <v>59</v>
      </c>
      <c r="P55" s="71" t="s">
        <v>59</v>
      </c>
      <c r="Q55" s="71" t="s">
        <v>59</v>
      </c>
      <c r="R55" s="71" t="s">
        <v>59</v>
      </c>
      <c r="S55" s="71" t="s">
        <v>59</v>
      </c>
    </row>
    <row r="56" spans="1:19" ht="10.5" customHeight="1">
      <c r="A56" s="2" t="s">
        <v>147</v>
      </c>
      <c r="B56" s="34">
        <v>45.5</v>
      </c>
      <c r="C56" s="33">
        <v>45.5</v>
      </c>
      <c r="D56" s="33">
        <v>45.44141886335309</v>
      </c>
      <c r="E56" s="33">
        <v>45.44141886335309</v>
      </c>
      <c r="F56" s="33">
        <v>45.44141886335309</v>
      </c>
      <c r="G56" s="33">
        <v>45.527777075553</v>
      </c>
      <c r="H56" s="33">
        <v>45.58086503231319</v>
      </c>
      <c r="I56" s="33">
        <v>45.58086503231319</v>
      </c>
      <c r="J56" s="33">
        <v>45.59140213110232</v>
      </c>
      <c r="K56" s="58">
        <v>45.6019126098587</v>
      </c>
      <c r="L56" s="33">
        <v>45.6019126098587</v>
      </c>
      <c r="M56" s="33">
        <v>45.60474195323039</v>
      </c>
      <c r="N56" s="33">
        <v>45.353273957558365</v>
      </c>
      <c r="O56" s="33">
        <v>45.31974891110087</v>
      </c>
      <c r="P56" s="70">
        <v>45.25191341991342</v>
      </c>
      <c r="Q56" s="70">
        <v>45.25191341991342</v>
      </c>
      <c r="R56" s="70">
        <v>45.229065914252125</v>
      </c>
      <c r="S56" s="33">
        <v>45.2632927287748</v>
      </c>
    </row>
    <row r="57" spans="1:19" ht="10.5" customHeight="1">
      <c r="A57" s="2" t="s">
        <v>146</v>
      </c>
      <c r="B57" s="32" t="s">
        <v>59</v>
      </c>
      <c r="C57" s="71" t="s">
        <v>59</v>
      </c>
      <c r="D57" s="71" t="s">
        <v>59</v>
      </c>
      <c r="E57" s="71" t="s">
        <v>59</v>
      </c>
      <c r="F57" s="71" t="s">
        <v>59</v>
      </c>
      <c r="G57" s="71" t="s">
        <v>59</v>
      </c>
      <c r="H57" s="71" t="s">
        <v>59</v>
      </c>
      <c r="I57" s="71" t="s">
        <v>59</v>
      </c>
      <c r="J57" s="71" t="s">
        <v>59</v>
      </c>
      <c r="K57" s="71" t="s">
        <v>59</v>
      </c>
      <c r="L57" s="71" t="s">
        <v>59</v>
      </c>
      <c r="M57" s="71" t="s">
        <v>59</v>
      </c>
      <c r="N57" s="33">
        <v>45.76653191626088</v>
      </c>
      <c r="O57" s="33">
        <v>45.73616666666666</v>
      </c>
      <c r="P57" s="33">
        <v>45.63328521997033</v>
      </c>
      <c r="Q57" s="33">
        <v>45.63328521997033</v>
      </c>
      <c r="R57" s="33">
        <v>45.68504879116262</v>
      </c>
      <c r="S57" s="33">
        <v>45.64369011075932</v>
      </c>
    </row>
    <row r="58" spans="1:19" ht="10.5" customHeight="1">
      <c r="A58" s="2" t="s">
        <v>82</v>
      </c>
      <c r="B58" s="34">
        <v>43</v>
      </c>
      <c r="C58" s="33">
        <v>42.8</v>
      </c>
      <c r="D58" s="33">
        <v>43.209896257763376</v>
      </c>
      <c r="E58" s="33">
        <v>43.192780423280425</v>
      </c>
      <c r="F58" s="33">
        <v>43.27785346078472</v>
      </c>
      <c r="G58" s="33">
        <v>43.243975685853236</v>
      </c>
      <c r="H58" s="33">
        <v>43.243975685853236</v>
      </c>
      <c r="I58" s="33">
        <v>43.08900694419544</v>
      </c>
      <c r="J58" s="33">
        <v>43.46064685058594</v>
      </c>
      <c r="K58" s="58">
        <v>43.411379552415916</v>
      </c>
      <c r="L58" s="33">
        <v>43.57393596942879</v>
      </c>
      <c r="M58" s="33">
        <v>43.51475674756345</v>
      </c>
      <c r="N58" s="33">
        <v>43.502099259647444</v>
      </c>
      <c r="O58" s="33">
        <v>43.34213509327039</v>
      </c>
      <c r="P58" s="33">
        <v>43.63778294067822</v>
      </c>
      <c r="Q58" s="33">
        <v>43.588077681743535</v>
      </c>
      <c r="R58" s="33">
        <v>43.45600057350278</v>
      </c>
      <c r="S58" s="33">
        <v>43.32</v>
      </c>
    </row>
    <row r="59" spans="1:19" ht="10.5" customHeight="1">
      <c r="A59" s="61" t="s">
        <v>83</v>
      </c>
      <c r="B59" s="69">
        <v>43.5</v>
      </c>
      <c r="C59" s="63">
        <v>42.8</v>
      </c>
      <c r="D59" s="63">
        <v>43.2</v>
      </c>
      <c r="E59" s="63">
        <v>43.2</v>
      </c>
      <c r="F59" s="63">
        <v>43.3</v>
      </c>
      <c r="G59" s="63">
        <v>43.2</v>
      </c>
      <c r="H59" s="63">
        <v>43.2</v>
      </c>
      <c r="I59" s="63">
        <v>43.1</v>
      </c>
      <c r="J59" s="63">
        <v>43.5</v>
      </c>
      <c r="K59" s="62">
        <v>43.4</v>
      </c>
      <c r="L59" s="63">
        <v>43.6</v>
      </c>
      <c r="M59" s="63">
        <v>43.5</v>
      </c>
      <c r="N59" s="63">
        <v>43.502099259647444</v>
      </c>
      <c r="O59" s="63">
        <v>43.34213509327039</v>
      </c>
      <c r="P59" s="63">
        <v>43.6</v>
      </c>
      <c r="Q59" s="63">
        <v>43.588077681743535</v>
      </c>
      <c r="R59" s="63">
        <v>43.45600057350278</v>
      </c>
      <c r="S59" s="63">
        <v>43.3</v>
      </c>
    </row>
    <row r="60" spans="1:19" ht="10.5" customHeight="1">
      <c r="A60" s="61" t="s">
        <v>84</v>
      </c>
      <c r="B60" s="69" t="s">
        <v>58</v>
      </c>
      <c r="C60" s="63">
        <v>42.2</v>
      </c>
      <c r="D60" s="63">
        <v>43.2</v>
      </c>
      <c r="E60" s="63">
        <v>43.3</v>
      </c>
      <c r="F60" s="63">
        <v>43.4</v>
      </c>
      <c r="G60" s="63">
        <v>43.3</v>
      </c>
      <c r="H60" s="63">
        <v>43.4</v>
      </c>
      <c r="I60" s="63">
        <v>43.8</v>
      </c>
      <c r="J60" s="63">
        <v>42.8</v>
      </c>
      <c r="K60" s="62">
        <v>42.7</v>
      </c>
      <c r="L60" s="63">
        <v>43.2</v>
      </c>
      <c r="M60" s="63">
        <v>43.4</v>
      </c>
      <c r="N60" s="63">
        <v>42.9</v>
      </c>
      <c r="O60" s="63">
        <v>43.079347733982466</v>
      </c>
      <c r="P60" s="63">
        <v>43.2</v>
      </c>
      <c r="Q60" s="63">
        <v>43.080432585625715</v>
      </c>
      <c r="R60" s="63">
        <v>43.080432585625715</v>
      </c>
      <c r="S60" s="63">
        <v>43.1</v>
      </c>
    </row>
    <row r="61" spans="1:19" ht="10.5" customHeight="1">
      <c r="A61" s="2" t="s">
        <v>167</v>
      </c>
      <c r="B61" s="69"/>
      <c r="C61" s="71" t="s">
        <v>59</v>
      </c>
      <c r="D61" s="71" t="s">
        <v>59</v>
      </c>
      <c r="E61" s="71" t="s">
        <v>59</v>
      </c>
      <c r="F61" s="71" t="s">
        <v>59</v>
      </c>
      <c r="G61" s="71" t="s">
        <v>59</v>
      </c>
      <c r="H61" s="71" t="s">
        <v>59</v>
      </c>
      <c r="I61" s="71" t="s">
        <v>59</v>
      </c>
      <c r="J61" s="63"/>
      <c r="K61" s="62"/>
      <c r="L61" s="63"/>
      <c r="M61" s="63"/>
      <c r="N61" s="63"/>
      <c r="O61" s="63">
        <v>31.469</v>
      </c>
      <c r="P61" s="63">
        <v>31.996</v>
      </c>
      <c r="Q61" s="63">
        <v>31.379</v>
      </c>
      <c r="R61" s="63">
        <v>31.025</v>
      </c>
      <c r="S61" s="63">
        <v>31.005</v>
      </c>
    </row>
    <row r="62" spans="1:19" ht="9.75" customHeight="1">
      <c r="A62" s="2" t="s">
        <v>168</v>
      </c>
      <c r="B62" s="32" t="s">
        <v>59</v>
      </c>
      <c r="C62" s="71" t="s">
        <v>59</v>
      </c>
      <c r="D62" s="33">
        <v>39.4799105718857</v>
      </c>
      <c r="E62" s="33">
        <v>39.4799105718857</v>
      </c>
      <c r="F62" s="33">
        <v>35.76</v>
      </c>
      <c r="G62" s="33">
        <v>35.76</v>
      </c>
      <c r="H62" s="33">
        <v>35.76</v>
      </c>
      <c r="I62" s="33">
        <v>35.76</v>
      </c>
      <c r="J62" s="33">
        <v>35.76</v>
      </c>
      <c r="K62" s="58">
        <v>35.76</v>
      </c>
      <c r="L62" s="33">
        <v>35.76</v>
      </c>
      <c r="M62" s="33">
        <v>35.76</v>
      </c>
      <c r="N62" s="33">
        <v>35.76</v>
      </c>
      <c r="O62" s="33">
        <v>35.76</v>
      </c>
      <c r="P62" s="33">
        <v>35.76</v>
      </c>
      <c r="Q62" s="33">
        <v>35.76</v>
      </c>
      <c r="R62" s="33">
        <v>35.76</v>
      </c>
      <c r="S62" s="33">
        <v>35.76</v>
      </c>
    </row>
    <row r="63" spans="1:19" ht="12" customHeight="1" thickBot="1">
      <c r="A63" s="67" t="s">
        <v>135</v>
      </c>
      <c r="B63" s="39"/>
      <c r="C63" s="75" t="s">
        <v>59</v>
      </c>
      <c r="D63" s="68">
        <v>38.4</v>
      </c>
      <c r="E63" s="68"/>
      <c r="F63" s="68"/>
      <c r="G63" s="68"/>
      <c r="H63" s="68"/>
      <c r="I63" s="68">
        <v>39.4</v>
      </c>
      <c r="J63" s="68"/>
      <c r="K63" s="76"/>
      <c r="L63" s="68">
        <v>39.6</v>
      </c>
      <c r="M63" s="68">
        <v>39.6</v>
      </c>
      <c r="N63" s="68">
        <v>39.6</v>
      </c>
      <c r="O63" s="68">
        <v>39.8</v>
      </c>
      <c r="P63" s="68">
        <v>39.7</v>
      </c>
      <c r="Q63" s="68">
        <v>39.661056040492326</v>
      </c>
      <c r="R63" s="68">
        <v>40</v>
      </c>
      <c r="S63" s="68">
        <v>40.1</v>
      </c>
    </row>
    <row r="64" spans="1:19" ht="12" customHeight="1" hidden="1" thickTop="1">
      <c r="A64" s="29" t="s">
        <v>117</v>
      </c>
      <c r="B64" s="30" t="s">
        <v>58</v>
      </c>
      <c r="C64" s="32" t="s">
        <v>59</v>
      </c>
      <c r="D64" s="30">
        <v>29.7</v>
      </c>
      <c r="E64" s="30">
        <v>29.7</v>
      </c>
      <c r="F64" s="30">
        <v>29.7</v>
      </c>
      <c r="G64" s="31" t="s">
        <v>59</v>
      </c>
      <c r="H64" s="31" t="s">
        <v>59</v>
      </c>
      <c r="I64" s="31" t="s">
        <v>59</v>
      </c>
      <c r="J64" s="31" t="s">
        <v>59</v>
      </c>
      <c r="K64" s="31" t="s">
        <v>58</v>
      </c>
      <c r="L64" s="31" t="s">
        <v>58</v>
      </c>
      <c r="M64" s="31" t="s">
        <v>58</v>
      </c>
      <c r="N64" s="31" t="s">
        <v>58</v>
      </c>
      <c r="O64" s="31" t="s">
        <v>58</v>
      </c>
      <c r="P64" s="31" t="s">
        <v>58</v>
      </c>
      <c r="Q64" s="31" t="s">
        <v>58</v>
      </c>
      <c r="R64" s="31" t="s">
        <v>58</v>
      </c>
      <c r="S64" s="31" t="s">
        <v>58</v>
      </c>
    </row>
    <row r="65" spans="1:19" ht="2.25" customHeight="1" thickTop="1">
      <c r="A65" s="26" t="s">
        <v>0</v>
      </c>
      <c r="B65" s="26"/>
      <c r="C65" s="32" t="s">
        <v>59</v>
      </c>
      <c r="D65" s="26"/>
      <c r="E65" s="26"/>
      <c r="F65" s="26"/>
      <c r="G65" s="26"/>
      <c r="H65" s="26"/>
      <c r="I65" s="26"/>
      <c r="J65" s="28"/>
      <c r="K65" s="28"/>
      <c r="L65" s="25"/>
      <c r="M65" s="25"/>
      <c r="N65" s="25"/>
      <c r="O65" s="25"/>
      <c r="P65" s="25"/>
      <c r="Q65" s="25"/>
      <c r="R65" s="25"/>
      <c r="S65" s="25"/>
    </row>
    <row r="66" spans="1:11" s="3" customFormat="1" ht="10.5" customHeight="1">
      <c r="A66" s="77" t="s">
        <v>85</v>
      </c>
      <c r="B66" s="77"/>
      <c r="C66" s="77" t="s">
        <v>97</v>
      </c>
      <c r="D66" s="77"/>
      <c r="E66" s="77"/>
      <c r="F66" s="77"/>
      <c r="G66" s="77"/>
      <c r="H66" s="77"/>
      <c r="I66" s="2"/>
      <c r="J66" s="2"/>
      <c r="K66" s="37"/>
    </row>
    <row r="67" spans="1:11" s="3" customFormat="1" ht="10.5" customHeight="1">
      <c r="A67" s="77" t="s">
        <v>86</v>
      </c>
      <c r="B67" s="77"/>
      <c r="C67" s="77" t="s">
        <v>98</v>
      </c>
      <c r="D67" s="77"/>
      <c r="E67" s="77"/>
      <c r="F67" s="77"/>
      <c r="G67" s="77"/>
      <c r="H67" s="77"/>
      <c r="I67" s="2"/>
      <c r="J67" s="2"/>
      <c r="K67" s="37"/>
    </row>
    <row r="68" spans="1:11" s="3" customFormat="1" ht="10.5" customHeight="1">
      <c r="A68" s="77" t="s">
        <v>87</v>
      </c>
      <c r="B68" s="77"/>
      <c r="C68" s="77" t="s">
        <v>88</v>
      </c>
      <c r="D68" s="77"/>
      <c r="E68" s="77"/>
      <c r="F68" s="77"/>
      <c r="G68" s="77"/>
      <c r="H68" s="77"/>
      <c r="I68" s="2"/>
      <c r="J68" s="2"/>
      <c r="K68" s="37"/>
    </row>
    <row r="69" spans="1:11" s="3" customFormat="1" ht="10.5" customHeight="1">
      <c r="A69" s="77" t="s">
        <v>99</v>
      </c>
      <c r="B69" s="77"/>
      <c r="C69" s="77" t="s">
        <v>89</v>
      </c>
      <c r="D69" s="77"/>
      <c r="E69" s="77"/>
      <c r="F69" s="77"/>
      <c r="G69" s="77"/>
      <c r="H69" s="77"/>
      <c r="I69" s="2"/>
      <c r="J69" s="2"/>
      <c r="K69" s="37"/>
    </row>
    <row r="70" spans="1:11" s="3" customFormat="1" ht="10.5" customHeight="1">
      <c r="A70" s="77" t="s">
        <v>101</v>
      </c>
      <c r="B70" s="77"/>
      <c r="C70" s="77" t="s">
        <v>108</v>
      </c>
      <c r="D70" s="77"/>
      <c r="E70" s="77"/>
      <c r="F70" s="77"/>
      <c r="G70" s="77"/>
      <c r="H70" s="77"/>
      <c r="I70" s="2"/>
      <c r="J70" s="2"/>
      <c r="K70" s="37"/>
    </row>
    <row r="71" spans="1:11" s="3" customFormat="1" ht="10.5" customHeight="1">
      <c r="A71" s="77" t="s">
        <v>100</v>
      </c>
      <c r="B71" s="77"/>
      <c r="C71" s="77" t="s">
        <v>145</v>
      </c>
      <c r="K71" s="37"/>
    </row>
    <row r="72" spans="3:11" s="42" customFormat="1" ht="11.25" customHeight="1">
      <c r="C72" s="49"/>
      <c r="D72" s="49"/>
      <c r="E72" s="49"/>
      <c r="F72" s="49"/>
      <c r="G72" s="49"/>
      <c r="H72" s="49"/>
      <c r="I72" s="43"/>
      <c r="J72" s="43"/>
      <c r="K72" s="50"/>
    </row>
    <row r="73" spans="3:11" s="42" customFormat="1" ht="10.5" customHeight="1">
      <c r="C73" s="51"/>
      <c r="D73" s="43"/>
      <c r="E73" s="43"/>
      <c r="F73" s="43"/>
      <c r="G73" s="43"/>
      <c r="H73" s="43"/>
      <c r="I73" s="43"/>
      <c r="J73" s="43"/>
      <c r="K73" s="50"/>
    </row>
    <row r="74" spans="3:10" ht="10.5" customHeight="1">
      <c r="C74" s="2"/>
      <c r="D74" s="2"/>
      <c r="E74" s="2"/>
      <c r="F74" s="2"/>
      <c r="G74" s="2"/>
      <c r="H74" s="2"/>
      <c r="I74" s="2"/>
      <c r="J74" s="2"/>
    </row>
    <row r="75" spans="3:10" ht="10.5" customHeight="1">
      <c r="C75" s="2"/>
      <c r="D75" s="2"/>
      <c r="E75" s="2"/>
      <c r="F75" s="2"/>
      <c r="G75" s="2"/>
      <c r="H75" s="2"/>
      <c r="I75" s="2"/>
      <c r="J75" s="2"/>
    </row>
    <row r="76" spans="4:19" ht="12.75"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8" spans="6:11" ht="12.75">
      <c r="F78" s="10"/>
      <c r="K78" s="4"/>
    </row>
    <row r="79" spans="4:19" ht="12.75">
      <c r="D79" s="10"/>
      <c r="E79" s="10"/>
      <c r="F79" s="10"/>
      <c r="G79" s="10"/>
      <c r="H79" s="10"/>
      <c r="I79" s="10"/>
      <c r="J79" s="10"/>
      <c r="L79" s="10"/>
      <c r="M79" s="10"/>
      <c r="N79" s="10"/>
      <c r="O79" s="10"/>
      <c r="P79" s="10"/>
      <c r="Q79" s="10"/>
      <c r="R79" s="10"/>
      <c r="S79" s="10"/>
    </row>
    <row r="80" ht="12.75">
      <c r="K80" s="4"/>
    </row>
  </sheetData>
  <sheetProtection/>
  <printOptions/>
  <pageMargins left="0.6692913385826772" right="0.6692913385826772" top="0.5118110236220472" bottom="0.5118110236220472" header="0.2755905511811024" footer="0.2755905511811024"/>
  <pageSetup firstPageNumber="232" useFirstPageNumber="1" fitToHeight="1" fitToWidth="1" horizontalDpi="600" verticalDpi="600" orientation="portrait" paperSize="9" scale="95" r:id="rId1"/>
  <headerFooter alignWithMargins="0">
    <oddFooter>&amp;C232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4" customWidth="1"/>
    <col min="2" max="2" width="6.140625" style="4" hidden="1" customWidth="1"/>
    <col min="3" max="4" width="6.140625" style="4" customWidth="1"/>
    <col min="5" max="8" width="6.140625" style="4" hidden="1" customWidth="1"/>
    <col min="9" max="9" width="6.140625" style="4" customWidth="1"/>
    <col min="10" max="10" width="6.140625" style="10" hidden="1" customWidth="1"/>
    <col min="11" max="15" width="6.140625" style="4" hidden="1" customWidth="1"/>
    <col min="16" max="16" width="6.140625" style="4" customWidth="1"/>
    <col min="17" max="18" width="6.140625" style="22" customWidth="1"/>
    <col min="19" max="19" width="6.140625" style="42" customWidth="1"/>
    <col min="20" max="16384" width="9.140625" style="4" customWidth="1"/>
  </cols>
  <sheetData>
    <row r="1" spans="1:19" s="9" customFormat="1" ht="24.75" customHeight="1">
      <c r="A1" s="5" t="s">
        <v>106</v>
      </c>
      <c r="B1" s="7"/>
      <c r="C1" s="7"/>
      <c r="D1" s="7"/>
      <c r="E1" s="7"/>
      <c r="F1" s="7"/>
      <c r="G1" s="7"/>
      <c r="H1" s="7"/>
      <c r="I1" s="7"/>
      <c r="J1" s="8"/>
      <c r="K1" s="15"/>
      <c r="L1" s="15"/>
      <c r="M1" s="15"/>
      <c r="Q1" s="21"/>
      <c r="R1" s="21"/>
      <c r="S1" s="52"/>
    </row>
    <row r="2" spans="1:19" s="9" customFormat="1" ht="21.75" customHeight="1">
      <c r="A2" s="5" t="s">
        <v>139</v>
      </c>
      <c r="B2" s="7"/>
      <c r="C2" s="7"/>
      <c r="D2" s="7"/>
      <c r="E2" s="7"/>
      <c r="F2" s="7"/>
      <c r="G2" s="7"/>
      <c r="H2" s="7"/>
      <c r="I2" s="7"/>
      <c r="J2" s="7"/>
      <c r="K2" s="8"/>
      <c r="Q2" s="21"/>
      <c r="R2" s="21"/>
      <c r="S2" s="52"/>
    </row>
    <row r="3" ht="0.75" customHeight="1"/>
    <row r="4" spans="2:19" ht="11.2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P4" s="18"/>
      <c r="Q4" s="23"/>
      <c r="R4" s="23"/>
      <c r="S4" s="18" t="s">
        <v>96</v>
      </c>
    </row>
    <row r="5" spans="1:19" s="2" customFormat="1" ht="13.5" customHeight="1" thickTop="1">
      <c r="A5" s="11"/>
      <c r="B5" s="11">
        <v>1970</v>
      </c>
      <c r="C5" s="11">
        <v>1980</v>
      </c>
      <c r="D5" s="11">
        <v>1990</v>
      </c>
      <c r="E5" s="11">
        <v>1996</v>
      </c>
      <c r="F5" s="11">
        <v>1997</v>
      </c>
      <c r="G5" s="11">
        <v>1998</v>
      </c>
      <c r="H5" s="11">
        <v>1999</v>
      </c>
      <c r="I5" s="11">
        <v>2000</v>
      </c>
      <c r="J5" s="12">
        <v>2001</v>
      </c>
      <c r="K5" s="12">
        <v>2002</v>
      </c>
      <c r="L5" s="11">
        <v>2003</v>
      </c>
      <c r="M5" s="11">
        <v>2004</v>
      </c>
      <c r="N5" s="11">
        <v>2005</v>
      </c>
      <c r="O5" s="11">
        <v>2006</v>
      </c>
      <c r="P5" s="11">
        <v>2007</v>
      </c>
      <c r="Q5" s="24">
        <v>2008</v>
      </c>
      <c r="R5" s="24">
        <v>2009</v>
      </c>
      <c r="S5" s="11">
        <v>2010</v>
      </c>
    </row>
    <row r="6" spans="1:19" ht="12" customHeight="1">
      <c r="A6" s="35" t="s">
        <v>57</v>
      </c>
      <c r="B6" s="33"/>
      <c r="C6" s="33"/>
      <c r="D6" s="33"/>
      <c r="E6" s="33"/>
      <c r="F6" s="33"/>
      <c r="G6" s="33"/>
      <c r="H6" s="33"/>
      <c r="I6" s="33"/>
      <c r="J6" s="58"/>
      <c r="K6" s="58"/>
      <c r="L6" s="2"/>
      <c r="M6" s="2"/>
      <c r="N6" s="2"/>
      <c r="O6" s="2"/>
      <c r="P6" s="2"/>
      <c r="Q6" s="2"/>
      <c r="R6" s="2"/>
      <c r="S6" s="43"/>
    </row>
    <row r="7" spans="1:28" ht="11.25" customHeight="1">
      <c r="A7" s="2" t="s">
        <v>120</v>
      </c>
      <c r="B7" s="72" t="s">
        <v>58</v>
      </c>
      <c r="C7" s="33">
        <f>'Table A.2'!C7*0.95</f>
        <v>24.32</v>
      </c>
      <c r="D7" s="33">
        <f>'Table A.2'!D7*0.95</f>
        <v>24.224999999999998</v>
      </c>
      <c r="E7" s="33">
        <f>'Table A.2'!E7*0.95</f>
        <v>24.5803901020481</v>
      </c>
      <c r="F7" s="33">
        <f>'Table A.2'!F7*0.95</f>
        <v>24.782529818566353</v>
      </c>
      <c r="G7" s="33">
        <f>'Table A.2'!G7*0.95</f>
        <v>24.82190336635613</v>
      </c>
      <c r="H7" s="33">
        <f>'Table A.2'!H7*0.95</f>
        <v>24.87539457965023</v>
      </c>
      <c r="I7" s="33">
        <f>'Table A.2'!I7*0.95</f>
        <v>24.888961679073397</v>
      </c>
      <c r="J7" s="33">
        <f>'Table A.2'!J7*0.95</f>
        <v>24.79925095070472</v>
      </c>
      <c r="K7" s="33">
        <f>'Table A.2'!K7*0.95</f>
        <v>24.89188100657223</v>
      </c>
      <c r="L7" s="33">
        <f>'Table A.2'!L7*0.95</f>
        <v>24.746462645440218</v>
      </c>
      <c r="M7" s="33">
        <f>'Table A.2'!M7*0.95</f>
        <v>24.82825196302969</v>
      </c>
      <c r="N7" s="33">
        <f>'Table A.2'!N7*0.95</f>
        <v>24.510383933721446</v>
      </c>
      <c r="O7" s="33">
        <f>'Table A.2'!O7*0.95</f>
        <v>24.50402785775072</v>
      </c>
      <c r="P7" s="33">
        <f>'Table A.2'!P7*0.95</f>
        <v>24.96415627005353</v>
      </c>
      <c r="Q7" s="33">
        <f>'Table A.2'!Q7*0.95</f>
        <v>24.835728805992897</v>
      </c>
      <c r="R7" s="70">
        <f>'Table A.2'!R7*0.95</f>
        <v>24.41257795701579</v>
      </c>
      <c r="S7" s="33">
        <f>'Table A.2'!S7*0.95</f>
        <v>24.509999999999998</v>
      </c>
      <c r="V7" s="6"/>
      <c r="W7" s="6"/>
      <c r="X7" s="6"/>
      <c r="Y7" s="6"/>
      <c r="Z7" s="6"/>
      <c r="AA7" s="6"/>
      <c r="AB7" s="6"/>
    </row>
    <row r="8" spans="1:28" ht="10.5" customHeight="1">
      <c r="A8" s="2" t="s">
        <v>121</v>
      </c>
      <c r="B8" s="33" t="s">
        <v>58</v>
      </c>
      <c r="C8" s="71" t="s">
        <v>59</v>
      </c>
      <c r="D8" s="71" t="s">
        <v>59</v>
      </c>
      <c r="E8" s="33">
        <f>'Table A.2'!E8*0.95</f>
        <v>25.532376337476506</v>
      </c>
      <c r="F8" s="33">
        <f>'Table A.2'!F8*0.95</f>
        <v>25.72222737222025</v>
      </c>
      <c r="G8" s="33">
        <f>'Table A.2'!G8*0.95</f>
        <v>25.873238214527934</v>
      </c>
      <c r="H8" s="33">
        <f>'Table A.2'!H8*0.95</f>
        <v>25.60950590250604</v>
      </c>
      <c r="I8" s="70">
        <f>'Table A.2'!I8*0.95</f>
        <v>25.633435340146747</v>
      </c>
      <c r="J8" s="33">
        <f>'Table A.2'!J8*0.95</f>
        <v>25.590989045169444</v>
      </c>
      <c r="K8" s="33">
        <f>'Table A.2'!K8*0.95</f>
        <v>25.574</v>
      </c>
      <c r="L8" s="33">
        <f>'Table A.2'!L8*0.95</f>
        <v>25.33086865474434</v>
      </c>
      <c r="M8" s="33">
        <f>'Table A.2'!M8*0.95</f>
        <v>25.400164603593606</v>
      </c>
      <c r="N8" s="33">
        <f>'Table A.2'!N8*0.95</f>
        <v>25.521548324490702</v>
      </c>
      <c r="O8" s="33">
        <f>'Table A.2'!O8*0.95</f>
        <v>25.479217658717598</v>
      </c>
      <c r="P8" s="33">
        <f>'Table A.2'!P8*0.95</f>
        <v>25.695084805485514</v>
      </c>
      <c r="Q8" s="70">
        <f>'Table A.2'!Q8*0.95</f>
        <v>25.596396796480622</v>
      </c>
      <c r="R8" s="70">
        <f>'Table A.2'!R8*0.95</f>
        <v>25.434764499925052</v>
      </c>
      <c r="S8" s="33">
        <f>'Table A.2'!S8*0.95</f>
        <v>25.65</v>
      </c>
      <c r="V8" s="6"/>
      <c r="W8" s="6"/>
      <c r="X8" s="6"/>
      <c r="Y8" s="6"/>
      <c r="Z8" s="6"/>
      <c r="AA8" s="6"/>
      <c r="AB8" s="6"/>
    </row>
    <row r="9" spans="1:28" ht="10.5" customHeight="1">
      <c r="A9" s="2" t="s">
        <v>122</v>
      </c>
      <c r="B9" s="33">
        <v>23.7</v>
      </c>
      <c r="C9" s="33">
        <f>'Table A.2'!C9*0.95</f>
        <v>22.61</v>
      </c>
      <c r="D9" s="33">
        <f>'Table A.2'!D9*0.95</f>
        <v>23.56</v>
      </c>
      <c r="E9" s="33">
        <f>'Table A.2'!E9*0.95</f>
        <v>23.847360741675057</v>
      </c>
      <c r="F9" s="33">
        <f>'Table A.2'!F9*0.95</f>
        <v>24.042886080801413</v>
      </c>
      <c r="G9" s="33">
        <f>'Table A.2'!G9*0.95</f>
        <v>24.12824933109336</v>
      </c>
      <c r="H9" s="33">
        <f>'Table A.2'!H9*0.95</f>
        <v>24.259466891095297</v>
      </c>
      <c r="I9" s="33">
        <f>'Table A.2'!I9*0.95</f>
        <v>24.316215055633876</v>
      </c>
      <c r="J9" s="33">
        <f>'Table A.2'!J9*0.95</f>
        <v>24.133427822127082</v>
      </c>
      <c r="K9" s="33">
        <f>'Table A.2'!K9*0.95</f>
        <v>24.358705784612365</v>
      </c>
      <c r="L9" s="33">
        <f>'Table A.2'!L9*0.95</f>
        <v>24.26610001473497</v>
      </c>
      <c r="M9" s="33">
        <f>'Table A.2'!M9*0.95</f>
        <v>24.166700665535213</v>
      </c>
      <c r="N9" s="33">
        <f>'Table A.2'!N9*0.95</f>
        <v>23.710273271795412</v>
      </c>
      <c r="O9" s="33">
        <f>'Table A.2'!O9*0.95</f>
        <v>23.743264732781867</v>
      </c>
      <c r="P9" s="70">
        <f>'Table A.2'!P9*0.95</f>
        <v>24.079273824670917</v>
      </c>
      <c r="Q9" s="33">
        <f>'Table A.2'!Q9*0.95</f>
        <v>24.090957512685986</v>
      </c>
      <c r="R9" s="70">
        <f>'Table A.2'!R9*0.95</f>
        <v>23.67825903614458</v>
      </c>
      <c r="S9" s="33">
        <f>'Table A.2'!S9*0.95</f>
        <v>23.654999999999998</v>
      </c>
      <c r="V9" s="6"/>
      <c r="W9" s="6"/>
      <c r="X9" s="6"/>
      <c r="Y9" s="6"/>
      <c r="Z9" s="6"/>
      <c r="AA9" s="6"/>
      <c r="AB9" s="6"/>
    </row>
    <row r="10" spans="1:19" ht="10.5" customHeight="1">
      <c r="A10" s="2" t="s">
        <v>123</v>
      </c>
      <c r="B10" s="33" t="s">
        <v>58</v>
      </c>
      <c r="C10" s="71" t="s">
        <v>59</v>
      </c>
      <c r="D10" s="71" t="s">
        <v>59</v>
      </c>
      <c r="E10" s="33">
        <v>25.4</v>
      </c>
      <c r="F10" s="33">
        <v>25.6</v>
      </c>
      <c r="G10" s="33">
        <v>25.8</v>
      </c>
      <c r="H10" s="33">
        <f>'Table A.2'!H10*0.95</f>
        <v>24.628433248375686</v>
      </c>
      <c r="I10" s="33">
        <f>'Table A.2'!I10*0.95</f>
        <v>24.6670385409835</v>
      </c>
      <c r="J10" s="33">
        <f>'Table A.2'!J10*0.95</f>
        <v>24.814996543239594</v>
      </c>
      <c r="K10" s="33">
        <f>'Table A.2'!K10*0.95</f>
        <v>24.756999999999998</v>
      </c>
      <c r="L10" s="33">
        <f>'Table A.2'!L10*0.95</f>
        <v>24.654539290548016</v>
      </c>
      <c r="M10" s="33">
        <f>'Table A.2'!M10*0.95</f>
        <v>24.762284650943826</v>
      </c>
      <c r="N10" s="33">
        <f>'Table A.2'!N10*0.95</f>
        <v>24.82010480853146</v>
      </c>
      <c r="O10" s="33">
        <f>'Table A.2'!O10*0.95</f>
        <v>24.871866660969406</v>
      </c>
      <c r="P10" s="33">
        <f>'Table A.2'!P10*0.95</f>
        <v>24.934106619861993</v>
      </c>
      <c r="Q10" s="33">
        <f>'Table A.2'!Q10*0.95</f>
        <v>24.929474665639557</v>
      </c>
      <c r="R10" s="70">
        <f>'Table A.2'!R10*0.95</f>
        <v>24.731312456593894</v>
      </c>
      <c r="S10" s="33">
        <f>'Table A.2'!S10*0.95</f>
        <v>24.509999999999998</v>
      </c>
    </row>
    <row r="11" spans="1:19" ht="10.5" customHeight="1">
      <c r="A11" s="2" t="s">
        <v>124</v>
      </c>
      <c r="B11" s="33">
        <v>29.8</v>
      </c>
      <c r="C11" s="33">
        <f>'Table A.2'!C11*0.95</f>
        <v>28.974999999999998</v>
      </c>
      <c r="D11" s="33">
        <f>'Table A.2'!D11*0.95</f>
        <v>28.689999999999998</v>
      </c>
      <c r="E11" s="33">
        <f>'Table A.2'!E11*0.95</f>
        <v>29.841772998647816</v>
      </c>
      <c r="F11" s="33">
        <f>'Table A.2'!F11*0.95</f>
        <v>29.85613362639552</v>
      </c>
      <c r="G11" s="33">
        <f>'Table A.2'!G11*0.95</f>
        <v>29.75720252279058</v>
      </c>
      <c r="H11" s="33">
        <f>'Table A.2'!H11*0.95</f>
        <v>29.953031459279348</v>
      </c>
      <c r="I11" s="33">
        <f>'Table A.2'!I11*0.95</f>
        <v>29.635781131541936</v>
      </c>
      <c r="J11" s="33">
        <f>'Table A.2'!J11*0.95</f>
        <v>29.958862605349985</v>
      </c>
      <c r="K11" s="33">
        <f>'Table A.2'!K11*0.95</f>
        <v>29.775307150050352</v>
      </c>
      <c r="L11" s="33">
        <f>'Table A.2'!L11*0.95</f>
        <v>29.793081383723255</v>
      </c>
      <c r="M11" s="33">
        <f>'Table A.2'!M11*0.95</f>
        <v>30.040214698596202</v>
      </c>
      <c r="N11" s="33">
        <f>'Table A.2'!N11*0.95</f>
        <v>30.870000000000005</v>
      </c>
      <c r="O11" s="33">
        <f>'Table A.2'!O11*0.95</f>
        <v>30.68</v>
      </c>
      <c r="P11" s="33">
        <f>'Table A.2'!P11*0.95</f>
        <v>31.16424060150376</v>
      </c>
      <c r="Q11" s="33">
        <f>'Table A.2'!Q11*0.95</f>
        <v>31.000000000000004</v>
      </c>
      <c r="R11" s="33">
        <f>'Table A.2'!R11*0.95</f>
        <v>31.000000000000004</v>
      </c>
      <c r="S11" s="33">
        <f>'Table A.2'!S11*0.95</f>
        <v>28.974999999999998</v>
      </c>
    </row>
    <row r="12" spans="1:19" ht="10.5" customHeight="1">
      <c r="A12" s="2" t="s">
        <v>125</v>
      </c>
      <c r="B12" s="33" t="s">
        <v>58</v>
      </c>
      <c r="C12" s="71" t="s">
        <v>59</v>
      </c>
      <c r="D12" s="71" t="s">
        <v>59</v>
      </c>
      <c r="E12" s="33">
        <v>32</v>
      </c>
      <c r="F12" s="33">
        <v>32</v>
      </c>
      <c r="G12" s="33">
        <v>32</v>
      </c>
      <c r="H12" s="33">
        <f>'Table A.2'!H12*0.95</f>
        <v>28.94157249048269</v>
      </c>
      <c r="I12" s="33">
        <f>'Table A.2'!I12*0.95</f>
        <v>28.916376781394817</v>
      </c>
      <c r="J12" s="33">
        <f>'Table A.2'!J12*0.95</f>
        <v>28.93990067379808</v>
      </c>
      <c r="K12" s="33">
        <f>'Table A.2'!K12*0.95</f>
        <v>28.94661803067354</v>
      </c>
      <c r="L12" s="33">
        <f>'Table A.2'!L12*0.95</f>
        <v>28.94600818051007</v>
      </c>
      <c r="M12" s="33">
        <f>'Table A.2'!M12*0.95</f>
        <v>28.975357734683683</v>
      </c>
      <c r="N12" s="33">
        <f>'Table A.2'!N12*0.95</f>
        <v>28.943926800109107</v>
      </c>
      <c r="O12" s="33">
        <f>'Table A.2'!O12*0.95</f>
        <v>28.949031976208204</v>
      </c>
      <c r="P12" s="33">
        <f>'Table A.2'!P12*0.95</f>
        <v>28.956565376283496</v>
      </c>
      <c r="Q12" s="33">
        <f>'Table A.2'!Q12*0.95</f>
        <v>28.978495228708933</v>
      </c>
      <c r="R12" s="70">
        <f>'Table A.2'!R12*0.95</f>
        <v>31.000000000000004</v>
      </c>
      <c r="S12" s="33">
        <f>'Table A.2'!S12*0.95</f>
        <v>28.974999999999998</v>
      </c>
    </row>
    <row r="13" spans="1:19" ht="10.5" customHeight="1">
      <c r="A13" s="2" t="s">
        <v>103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0.5" customHeight="1">
      <c r="A14" s="2" t="s">
        <v>60</v>
      </c>
      <c r="B14" s="33">
        <v>29.8</v>
      </c>
      <c r="C14" s="33">
        <f>'Table A.2'!C14*0.95</f>
        <v>18.145</v>
      </c>
      <c r="D14" s="33">
        <f>'Table A.2'!D14*0.95</f>
        <v>27.74</v>
      </c>
      <c r="E14" s="33">
        <f>'Table A.2'!E14*0.95</f>
        <v>28.53937869891693</v>
      </c>
      <c r="F14" s="33">
        <f>'Table A.2'!F14*0.95</f>
        <v>28.895927925331442</v>
      </c>
      <c r="G14" s="33">
        <f>'Table A.2'!G14*0.95</f>
        <v>28.99818493360259</v>
      </c>
      <c r="H14" s="33">
        <f>'Table A.2'!H14*0.95</f>
        <v>28.609619933363692</v>
      </c>
      <c r="I14" s="33">
        <f>'Table A.2'!I14*0.95</f>
        <v>28.781758241758244</v>
      </c>
      <c r="J14" s="33">
        <f>'Table A.2'!J14*0.95</f>
        <v>28.760095664398946</v>
      </c>
      <c r="K14" s="33">
        <f>'Table A.2'!K14*0.95</f>
        <v>28.99</v>
      </c>
      <c r="L14" s="33">
        <f>'Table A.2'!L14*0.95</f>
        <v>29.48</v>
      </c>
      <c r="M14" s="33">
        <f>'Table A.2'!M14*0.95</f>
        <v>28.93</v>
      </c>
      <c r="N14" s="33">
        <f>'Table A.2'!N14*0.95</f>
        <v>28.074212034383955</v>
      </c>
      <c r="O14" s="33">
        <f>'Table A.2'!O14*0.95</f>
        <v>28.030000000000005</v>
      </c>
      <c r="P14" s="70">
        <f>'Table A.2'!P14*0.95</f>
        <v>27.968</v>
      </c>
      <c r="Q14" s="33">
        <f>'Table A.2'!Q14*0.95</f>
        <v>28.991</v>
      </c>
      <c r="R14" s="70">
        <f>'Table A.2'!R14*0.95</f>
        <v>27.37375</v>
      </c>
      <c r="S14" s="33">
        <f>'Table A.2'!S14*0.95</f>
        <v>28.689999999999998</v>
      </c>
    </row>
    <row r="15" spans="1:19" ht="10.5" customHeight="1">
      <c r="A15" s="2" t="s">
        <v>61</v>
      </c>
      <c r="B15" s="33">
        <v>24.9</v>
      </c>
      <c r="C15" s="33">
        <f>'Table A.2'!C15*0.95</f>
        <v>25.65</v>
      </c>
      <c r="D15" s="33">
        <f>'Table A.2'!D15*0.95</f>
        <v>27.17</v>
      </c>
      <c r="E15" s="33">
        <f>'Table A.2'!E15*0.95</f>
        <v>24.925466804979255</v>
      </c>
      <c r="F15" s="33">
        <f>'Table A.2'!F15*0.95</f>
        <v>26.434938985228</v>
      </c>
      <c r="G15" s="33">
        <f>'Table A.2'!G15*0.95</f>
        <v>28.072258757790674</v>
      </c>
      <c r="H15" s="33">
        <f>'Table A.2'!H15*0.95</f>
        <v>27.851204608579362</v>
      </c>
      <c r="I15" s="33">
        <f>'Table A.2'!I15*0.95</f>
        <v>28.114525139664803</v>
      </c>
      <c r="J15" s="33">
        <f>'Table A.2'!J15*0.95</f>
        <v>28.311132994713383</v>
      </c>
      <c r="K15" s="33">
        <f>'Table A.2'!K15*0.95</f>
        <v>28.218597631762243</v>
      </c>
      <c r="L15" s="33">
        <f>'Table A.2'!L15*0.95</f>
        <v>28.572881655758</v>
      </c>
      <c r="M15" s="33">
        <f>'Table A.2'!M15*0.95</f>
        <v>28.362862990917233</v>
      </c>
      <c r="N15" s="33">
        <f>'Table A.2'!N15*0.95</f>
        <v>28.31447963800905</v>
      </c>
      <c r="O15" s="33">
        <f>'Table A.2'!O15*0.95</f>
        <v>28.53246407663651</v>
      </c>
      <c r="P15" s="33">
        <f>'Table A.2'!P15*0.95</f>
        <v>28.294493821807933</v>
      </c>
      <c r="Q15" s="33">
        <f>'Table A.2'!Q15*0.95</f>
        <v>28.170000000000005</v>
      </c>
      <c r="R15" s="33">
        <f>'Table A.2'!R15*0.95</f>
        <v>27.910000000000004</v>
      </c>
      <c r="S15" s="33">
        <f>'Table A.2'!S15*0.95</f>
        <v>27.835</v>
      </c>
    </row>
    <row r="16" spans="1:19" ht="10.5" customHeight="1">
      <c r="A16" s="2" t="s">
        <v>62</v>
      </c>
      <c r="B16" s="33">
        <v>31.1</v>
      </c>
      <c r="C16" s="33">
        <f>'Table A.2'!C16*0.95</f>
        <v>28.595</v>
      </c>
      <c r="D16" s="33">
        <f>'Table A.2'!D16*0.95</f>
        <v>27.455</v>
      </c>
      <c r="E16" s="33">
        <f>'Table A.2'!E16*0.95</f>
        <v>27.468617647058824</v>
      </c>
      <c r="F16" s="33">
        <f>'Table A.2'!F16*0.95</f>
        <v>27.62</v>
      </c>
      <c r="G16" s="33">
        <f>'Table A.2'!G16*0.95</f>
        <v>27.1</v>
      </c>
      <c r="H16" s="33">
        <f>'Table A.2'!H16*0.95</f>
        <v>27.44</v>
      </c>
      <c r="I16" s="70">
        <f>'Table A.2'!I16*0.95</f>
        <v>27.75</v>
      </c>
      <c r="J16" s="33">
        <f>'Table A.2'!J16*0.95</f>
        <v>27.549999999999997</v>
      </c>
      <c r="K16" s="33">
        <f>'Table A.2'!K16*0.95</f>
        <v>27.03</v>
      </c>
      <c r="L16" s="33">
        <f>'Table A.2'!L16*0.95</f>
        <v>26.599999999999998</v>
      </c>
      <c r="M16" s="33">
        <f>'Table A.2'!M16*0.95</f>
        <v>26.599999999999998</v>
      </c>
      <c r="N16" s="33">
        <f>'Table A.2'!N16*0.95</f>
        <v>26.599999999999998</v>
      </c>
      <c r="O16" s="33">
        <f>'Table A.2'!O16*0.95</f>
        <v>26.599999999999998</v>
      </c>
      <c r="P16" s="33">
        <f>'Table A.2'!P16*0.95</f>
        <v>26.599999999999998</v>
      </c>
      <c r="Q16" s="33">
        <f>'Table A.2'!Q16*0.95</f>
        <v>26.599999999999998</v>
      </c>
      <c r="R16" s="33">
        <f>'Table A.2'!R16*0.95</f>
        <v>26.599999999999998</v>
      </c>
      <c r="S16" s="33">
        <f>'Table A.2'!S16*0.95</f>
        <v>26.599999999999998</v>
      </c>
    </row>
    <row r="17" spans="1:19" ht="10.5" customHeight="1">
      <c r="A17" s="2" t="s">
        <v>126</v>
      </c>
      <c r="B17" s="33">
        <v>29.1</v>
      </c>
      <c r="C17" s="33">
        <f>'Table A.2'!C17*0.95</f>
        <v>27.645</v>
      </c>
      <c r="D17" s="33">
        <f>'Table A.2'!D17*0.95</f>
        <v>27.455</v>
      </c>
      <c r="E17" s="33">
        <f>'Table A.2'!E17*0.95</f>
        <v>29.691468655983304</v>
      </c>
      <c r="F17" s="33">
        <f>'Table A.2'!F17*0.95</f>
        <v>29.750158431474333</v>
      </c>
      <c r="G17" s="33">
        <f>'Table A.2'!G17*0.95</f>
        <v>29.74</v>
      </c>
      <c r="H17" s="33">
        <f>'Table A.2'!H17*0.95</f>
        <v>29.186</v>
      </c>
      <c r="I17" s="33">
        <f>'Table A.2'!I17*0.95</f>
        <v>29.16781902900947</v>
      </c>
      <c r="J17" s="33">
        <f>'Table A.2'!J17*0.95</f>
        <v>27.90001045744799</v>
      </c>
      <c r="K17" s="33">
        <f>'Table A.2'!K17*0.95</f>
        <v>28.88</v>
      </c>
      <c r="L17" s="33">
        <f>'Table A.2'!L17*0.95</f>
        <v>28.88</v>
      </c>
      <c r="M17" s="33">
        <f>'Table A.2'!M17*0.95</f>
        <v>28.88</v>
      </c>
      <c r="N17" s="33">
        <f>'Table A.2'!N17*0.95</f>
        <v>28.88</v>
      </c>
      <c r="O17" s="33">
        <f>'Table A.2'!O17*0.95</f>
        <v>28.88</v>
      </c>
      <c r="P17" s="33">
        <f>'Table A.2'!P17*0.95</f>
        <v>28.88</v>
      </c>
      <c r="Q17" s="33">
        <f>'Table A.2'!Q17*0.95</f>
        <v>28.88</v>
      </c>
      <c r="R17" s="33">
        <f>'Table A.2'!R17*0.95</f>
        <v>28.88</v>
      </c>
      <c r="S17" s="33">
        <f>'Table A.2'!S17*0.95</f>
        <v>28.88</v>
      </c>
    </row>
    <row r="18" spans="1:19" ht="10.5" customHeight="1">
      <c r="A18" s="2" t="s">
        <v>127</v>
      </c>
      <c r="B18" s="33">
        <v>27</v>
      </c>
      <c r="C18" s="33">
        <f>'Table A.2'!C18*0.95</f>
        <v>25.745</v>
      </c>
      <c r="D18" s="33">
        <f>'Table A.2'!D18*0.95</f>
        <v>26.41</v>
      </c>
      <c r="E18" s="33">
        <f>'Table A.2'!E18*0.95</f>
        <v>25.634271438414636</v>
      </c>
      <c r="F18" s="33">
        <f>'Table A.2'!F18*0.95</f>
        <v>25.683168878292477</v>
      </c>
      <c r="G18" s="33">
        <f>'Table A.2'!G18*0.95</f>
        <v>25.551147366894664</v>
      </c>
      <c r="H18" s="33">
        <f>'Table A.2'!H18*0.95</f>
        <v>25.320807761732855</v>
      </c>
      <c r="I18" s="33">
        <f>'Table A.2'!I18*0.95</f>
        <v>25.379568535199965</v>
      </c>
      <c r="J18" s="33">
        <f>'Table A.2'!J18*0.95</f>
        <v>25.283106116831362</v>
      </c>
      <c r="K18" s="33">
        <f>'Table A.2'!K18*0.95</f>
        <v>25.15214640425597</v>
      </c>
      <c r="L18" s="33">
        <f>'Table A.2'!L18*0.95</f>
        <v>25.25668235596423</v>
      </c>
      <c r="M18" s="33">
        <f>'Table A.2'!M18*0.95</f>
        <v>25.52805103030422</v>
      </c>
      <c r="N18" s="33">
        <f>'Table A.2'!N18*0.95</f>
        <v>25.259839507378715</v>
      </c>
      <c r="O18" s="33">
        <f>'Table A.2'!O18*0.95</f>
        <v>25.293787420052634</v>
      </c>
      <c r="P18" s="70">
        <f>'Table A.2'!P18*0.95</f>
        <v>25.850526088803257</v>
      </c>
      <c r="Q18" s="70">
        <f>'Table A.2'!Q18*0.95</f>
        <v>25.614091080917497</v>
      </c>
      <c r="R18" s="33">
        <f>'Table A.2'!R18*0.95</f>
        <v>26.079290410366717</v>
      </c>
      <c r="S18" s="33">
        <f>'Table A.2'!S18*0.95</f>
        <v>26.314999999999998</v>
      </c>
    </row>
    <row r="19" spans="1:19" ht="10.5" customHeight="1">
      <c r="A19" s="2" t="s">
        <v>63</v>
      </c>
      <c r="B19" s="33" t="s">
        <v>58</v>
      </c>
      <c r="C19" s="71" t="s">
        <v>59</v>
      </c>
      <c r="D19" s="33">
        <f>'Table A.2'!D19*0.95</f>
        <v>21.945</v>
      </c>
      <c r="E19" s="33">
        <f>'Table A.2'!E19*0.95</f>
        <v>24.15</v>
      </c>
      <c r="F19" s="33">
        <f>'Table A.2'!F19*0.95</f>
        <v>23.83</v>
      </c>
      <c r="G19" s="33">
        <f>'Table A.2'!G19*0.95</f>
        <v>23.25</v>
      </c>
      <c r="H19" s="33">
        <f>'Table A.2'!H19*0.95</f>
        <v>23.81</v>
      </c>
      <c r="I19" s="33">
        <f>'Table A.2'!I19*0.95</f>
        <v>23.800000000000004</v>
      </c>
      <c r="J19" s="33">
        <f>'Table A.2'!J19*0.95</f>
        <v>23.66</v>
      </c>
      <c r="K19" s="33">
        <f>'Table A.2'!K19*0.95</f>
        <v>23.7</v>
      </c>
      <c r="L19" s="33">
        <f>'Table A.2'!L19*0.95</f>
        <v>24.009999999999998</v>
      </c>
      <c r="M19" s="33">
        <f>'Table A.2'!M19*0.95</f>
        <v>23.57</v>
      </c>
      <c r="N19" s="33">
        <f>'Table A.2'!N19*0.95</f>
        <v>23.25</v>
      </c>
      <c r="O19" s="33">
        <f>'Table A.2'!O19*0.95</f>
        <v>23.71</v>
      </c>
      <c r="P19" s="33">
        <f>'Table A.2'!P19*0.95</f>
        <v>24.14</v>
      </c>
      <c r="Q19" s="70">
        <f>'Table A.2'!Q19*0.95</f>
        <v>24.149999999999995</v>
      </c>
      <c r="R19" s="70">
        <f>'Table A.2'!R19*0.95</f>
        <v>23.766409266409266</v>
      </c>
      <c r="S19" s="33">
        <f>'Table A.2'!S19*0.95</f>
        <v>24.13</v>
      </c>
    </row>
    <row r="20" spans="1:19" ht="10.5" customHeight="1">
      <c r="A20" s="2" t="s">
        <v>64</v>
      </c>
      <c r="B20" s="33">
        <v>28.4</v>
      </c>
      <c r="C20" s="33">
        <f>'Table A.2'!C20*0.95</f>
        <v>27.17</v>
      </c>
      <c r="D20" s="33">
        <f>'Table A.2'!D20*0.95</f>
        <v>26.695</v>
      </c>
      <c r="E20" s="33">
        <f>'Table A.2'!E20*0.95</f>
        <v>26.674437591063622</v>
      </c>
      <c r="F20" s="33">
        <f>'Table A.2'!F20*0.95</f>
        <v>27.261148678907297</v>
      </c>
      <c r="G20" s="33">
        <f>'Table A.2'!G20*0.95</f>
        <v>28.17630057803468</v>
      </c>
      <c r="H20" s="33">
        <f>'Table A.2'!H20*0.95</f>
        <v>27.672125</v>
      </c>
      <c r="I20" s="33">
        <f>'Table A.2'!I20*0.95</f>
        <v>28</v>
      </c>
      <c r="J20" s="33">
        <f>'Table A.2'!J20*0.95</f>
        <v>27.87</v>
      </c>
      <c r="K20" s="33">
        <f>'Table A.2'!K20*0.95</f>
        <v>28.53</v>
      </c>
      <c r="L20" s="33">
        <f>'Table A.2'!L20*0.95</f>
        <v>28.989999999999995</v>
      </c>
      <c r="M20" s="33">
        <f>'Table A.2'!M20*0.95</f>
        <v>27.929999999999996</v>
      </c>
      <c r="N20" s="33">
        <f>'Table A.2'!N20*0.95</f>
        <v>28.34</v>
      </c>
      <c r="O20" s="33">
        <f>'Table A.2'!O20*0.95</f>
        <v>27.59</v>
      </c>
      <c r="P20" s="33">
        <f>'Table A.2'!P20*0.95</f>
        <v>28.899999999999995</v>
      </c>
      <c r="Q20" s="33">
        <f>'Table A.2'!Q20*0.95</f>
        <v>28.899999999999995</v>
      </c>
      <c r="R20" s="70">
        <f>'Table A.2'!R20*0.95</f>
        <v>27.25576923076923</v>
      </c>
      <c r="S20" s="33">
        <f>'Table A.2'!S20*0.95</f>
        <v>27.17</v>
      </c>
    </row>
    <row r="21" spans="1:19" ht="10.5" customHeight="1">
      <c r="A21" s="2" t="s">
        <v>65</v>
      </c>
      <c r="B21" s="33">
        <v>25.8</v>
      </c>
      <c r="C21" s="33">
        <f>'Table A.2'!C21*0.95</f>
        <v>24.509999999999998</v>
      </c>
      <c r="D21" s="33">
        <f>'Table A.2'!D21*0.95</f>
        <v>25.935</v>
      </c>
      <c r="E21" s="33">
        <f>'Table A.2'!E21*0.95</f>
        <v>25.75713798415493</v>
      </c>
      <c r="F21" s="33">
        <f>'Table A.2'!F21*0.95</f>
        <v>25.983894483863583</v>
      </c>
      <c r="G21" s="33">
        <f>'Table A.2'!G21*0.95</f>
        <v>27.49</v>
      </c>
      <c r="H21" s="33">
        <f>'Table A.2'!H21*0.95</f>
        <v>25.799999999999997</v>
      </c>
      <c r="I21" s="70">
        <f>'Table A.2'!I21*0.95</f>
        <v>27.22</v>
      </c>
      <c r="J21" s="33">
        <f>'Table A.2'!J21*0.95</f>
        <v>25.699999999999996</v>
      </c>
      <c r="K21" s="33">
        <f>'Table A.2'!K21*0.95</f>
        <v>26.068</v>
      </c>
      <c r="L21" s="33">
        <f>'Table A.2'!L21*0.95</f>
        <v>26.45</v>
      </c>
      <c r="M21" s="33">
        <f>'Table A.2'!M21*0.95</f>
        <v>25.28</v>
      </c>
      <c r="N21" s="33">
        <f>'Table A.2'!N21*0.95</f>
        <v>25.28</v>
      </c>
      <c r="O21" s="33">
        <f>'Table A.2'!O21*0.95</f>
        <v>25.35</v>
      </c>
      <c r="P21" s="33">
        <f>'Table A.2'!P21*0.95</f>
        <v>25.35</v>
      </c>
      <c r="Q21" s="33">
        <f>'Table A.2'!Q21*0.95</f>
        <v>25.35</v>
      </c>
      <c r="R21" s="33">
        <f>'Table A.2'!R21*0.95</f>
        <v>25.35</v>
      </c>
      <c r="S21" s="33">
        <f>'Table A.2'!S21*0.95</f>
        <v>25.365</v>
      </c>
    </row>
    <row r="22" spans="1:19" ht="10.5" customHeight="1">
      <c r="A22" s="2" t="s">
        <v>102</v>
      </c>
      <c r="B22" s="33">
        <v>27.4</v>
      </c>
      <c r="C22" s="33">
        <f>'Table A.2'!C22*0.95</f>
        <v>26.125</v>
      </c>
      <c r="D22" s="33">
        <f>'Table A.2'!D22*0.95</f>
        <v>26.314999999999998</v>
      </c>
      <c r="E22" s="33">
        <f>'Table A.2'!E22*0.95</f>
        <v>28.64420243531202</v>
      </c>
      <c r="F22" s="33">
        <f>'Table A.2'!F22*0.95</f>
        <v>28.84733082706767</v>
      </c>
      <c r="G22" s="33">
        <f>'Table A.2'!G22*0.95</f>
        <v>28.64</v>
      </c>
      <c r="H22" s="33">
        <f>'Table A.2'!H22*0.95</f>
        <v>26.635068493150687</v>
      </c>
      <c r="I22" s="33">
        <f>'Table A.2'!I22*0.95</f>
        <v>28.88</v>
      </c>
      <c r="J22" s="33">
        <f>'Table A.2'!J22*0.95</f>
        <v>28.38</v>
      </c>
      <c r="K22" s="33">
        <f>'Table A.2'!K22*0.95</f>
        <v>28.37</v>
      </c>
      <c r="L22" s="33">
        <f>'Table A.2'!L22*0.95</f>
        <v>28.419999999999998</v>
      </c>
      <c r="M22" s="33">
        <f>'Table A.2'!M22*0.95</f>
        <v>28.02</v>
      </c>
      <c r="N22" s="33">
        <f>'Table A.2'!N22*0.95</f>
        <v>27.98</v>
      </c>
      <c r="O22" s="33">
        <f>'Table A.2'!O22*0.95</f>
        <v>28.13</v>
      </c>
      <c r="P22" s="33">
        <f>'Table A.2'!P22*0.95</f>
        <v>28</v>
      </c>
      <c r="Q22" s="33">
        <f>'Table A.2'!Q22*0.95</f>
        <v>28</v>
      </c>
      <c r="R22" s="33">
        <f>'Table A.2'!R22*0.95</f>
        <v>28</v>
      </c>
      <c r="S22" s="33">
        <f>'Table A.2'!S22*0.95</f>
        <v>28.025</v>
      </c>
    </row>
    <row r="23" spans="1:19" ht="10.5" customHeight="1">
      <c r="A23" s="2" t="s">
        <v>66</v>
      </c>
      <c r="B23" s="33">
        <v>26.5</v>
      </c>
      <c r="C23" s="33">
        <f>'Table A.2'!C23*0.95</f>
        <v>25.174999999999997</v>
      </c>
      <c r="D23" s="33">
        <f>'Table A.2'!D23*0.95</f>
        <v>26.505</v>
      </c>
      <c r="E23" s="33">
        <f>'Table A.2'!E23*0.95</f>
        <v>26.31</v>
      </c>
      <c r="F23" s="33">
        <f>'Table A.2'!F23*0.95</f>
        <v>26.02</v>
      </c>
      <c r="G23" s="33">
        <f>'Table A.2'!G23*0.95</f>
        <v>27.53</v>
      </c>
      <c r="H23" s="33">
        <f>'Table A.2'!H23*0.95</f>
        <v>26.285691823899374</v>
      </c>
      <c r="I23" s="33">
        <f>'Table A.2'!I23*0.95</f>
        <v>27.25</v>
      </c>
      <c r="J23" s="33">
        <f>'Table A.2'!J23*0.95</f>
        <v>27.33</v>
      </c>
      <c r="K23" s="33">
        <f>'Table A.2'!K23*0.95</f>
        <v>27.45</v>
      </c>
      <c r="L23" s="33">
        <f>'Table A.2'!L23*0.95</f>
        <v>27.38</v>
      </c>
      <c r="M23" s="33">
        <f>'Table A.2'!M23*0.95</f>
        <v>27.23</v>
      </c>
      <c r="N23" s="33">
        <f>'Table A.2'!N23*0.95</f>
        <v>27.41</v>
      </c>
      <c r="O23" s="33">
        <f>'Table A.2'!O23*0.95</f>
        <v>27.91</v>
      </c>
      <c r="P23" s="33">
        <f>'Table A.2'!P23*0.95</f>
        <v>27.91</v>
      </c>
      <c r="Q23" s="33">
        <f>'Table A.2'!Q23*0.95</f>
        <v>27.91</v>
      </c>
      <c r="R23" s="33">
        <f>'Table A.2'!R23*0.95</f>
        <v>22.725000000000005</v>
      </c>
      <c r="S23" s="33">
        <f>'Table A.2'!S23*0.95</f>
        <v>22.895</v>
      </c>
    </row>
    <row r="24" spans="1:19" ht="10.5" customHeight="1">
      <c r="A24" s="2" t="s">
        <v>128</v>
      </c>
      <c r="B24" s="33" t="s">
        <v>58</v>
      </c>
      <c r="C24" s="71" t="s">
        <v>59</v>
      </c>
      <c r="D24" s="33">
        <f>'Table A.2'!D24*0.95</f>
        <v>26.79</v>
      </c>
      <c r="E24" s="33">
        <f>'Table A.2'!E24*0.95</f>
        <v>26.04635853401132</v>
      </c>
      <c r="F24" s="33">
        <f>'Table A.2'!F24*0.95</f>
        <v>25.68905269194141</v>
      </c>
      <c r="G24" s="33">
        <f>'Table A.2'!G24*0.95</f>
        <v>25.296491605425107</v>
      </c>
      <c r="H24" s="33">
        <f>'Table A.2'!H24*0.95</f>
        <v>25.368431771894095</v>
      </c>
      <c r="I24" s="33">
        <f>'Table A.2'!I24*0.95</f>
        <v>25.65</v>
      </c>
      <c r="J24" s="33">
        <f>'Table A.2'!J24*0.95</f>
        <v>25.65</v>
      </c>
      <c r="K24" s="33">
        <f>'Table A.2'!K24*0.95</f>
        <v>25.65</v>
      </c>
      <c r="L24" s="33">
        <f>'Table A.2'!L24*0.95</f>
        <v>26.5</v>
      </c>
      <c r="M24" s="33">
        <f>'Table A.2'!M24*0.95</f>
        <v>26.5</v>
      </c>
      <c r="N24" s="33">
        <f>'Table A.2'!N24*0.95</f>
        <v>26.247359999999997</v>
      </c>
      <c r="O24" s="33">
        <f>'Table A.2'!O24*0.95</f>
        <v>26.259140000000002</v>
      </c>
      <c r="P24" s="70">
        <f>'Table A.2'!P24*0.95</f>
        <v>26.259140000000002</v>
      </c>
      <c r="Q24" s="70">
        <f>'Table A.2'!Q24*0.95</f>
        <v>26.259140000000002</v>
      </c>
      <c r="R24" s="70">
        <f>'Table A.2'!R24*0.95</f>
        <v>26.25914</v>
      </c>
      <c r="S24" s="33">
        <f>'Table A.2'!S24*0.95</f>
        <v>26.22</v>
      </c>
    </row>
    <row r="25" spans="1:19" ht="10.5" customHeight="1">
      <c r="A25" s="2" t="s">
        <v>129</v>
      </c>
      <c r="B25" s="33">
        <v>27.7</v>
      </c>
      <c r="C25" s="33">
        <f>'Table A.2'!C25*0.95</f>
        <v>26.314999999999998</v>
      </c>
      <c r="D25" s="33">
        <f>'Table A.2'!D25*0.95</f>
        <v>26.884999999999998</v>
      </c>
      <c r="E25" s="33">
        <f>'Table A.2'!E25*0.95</f>
        <v>27.835823529411766</v>
      </c>
      <c r="F25" s="33">
        <f>'Table A.2'!F25*0.95</f>
        <v>28.10276223776224</v>
      </c>
      <c r="G25" s="33">
        <f>'Table A.2'!G25*0.95</f>
        <v>27.92083333333333</v>
      </c>
      <c r="H25" s="33">
        <f>'Table A.2'!H25*0.95</f>
        <v>27.823636363636364</v>
      </c>
      <c r="I25" s="33">
        <f>'Table A.2'!I25*0.95</f>
        <v>27.793529411764702</v>
      </c>
      <c r="J25" s="33">
        <f>'Table A.2'!J25*0.95</f>
        <v>27.85402234636872</v>
      </c>
      <c r="K25" s="33">
        <f>'Table A.2'!K25*0.95</f>
        <v>29.134999999999998</v>
      </c>
      <c r="L25" s="33">
        <f>'Table A.2'!L25*0.95</f>
        <v>29.019310344827588</v>
      </c>
      <c r="M25" s="33">
        <f>'Table A.2'!M25*0.95</f>
        <v>29.024999999999995</v>
      </c>
      <c r="N25" s="33">
        <f>'Table A.2'!N25*0.95</f>
        <v>29.127692307692307</v>
      </c>
      <c r="O25" s="33">
        <f>'Table A.2'!O25*0.95</f>
        <v>28.906666666666666</v>
      </c>
      <c r="P25" s="33">
        <f>'Table A.2'!P25*0.95</f>
        <v>28</v>
      </c>
      <c r="Q25" s="33">
        <f>'Table A.2'!Q25*0.95</f>
        <v>28</v>
      </c>
      <c r="R25" s="33">
        <f>'Table A.2'!R25*0.95</f>
        <v>28</v>
      </c>
      <c r="S25" s="33">
        <f>'Table A.2'!S25*0.95</f>
        <v>28.025</v>
      </c>
    </row>
    <row r="26" spans="1:19" ht="10.5" customHeight="1">
      <c r="A26" s="2" t="s">
        <v>130</v>
      </c>
      <c r="B26" s="33">
        <v>28.4</v>
      </c>
      <c r="C26" s="33">
        <f>'Table A.2'!C26*0.95</f>
        <v>26.979999999999997</v>
      </c>
      <c r="D26" s="33">
        <f>'Table A.2'!D26*0.95</f>
        <v>27.075</v>
      </c>
      <c r="E26" s="33">
        <f>'Table A.2'!E26*0.95</f>
        <v>26.826293413123036</v>
      </c>
      <c r="F26" s="33">
        <f>'Table A.2'!F26*0.95</f>
        <v>28.14350335609871</v>
      </c>
      <c r="G26" s="33">
        <f>'Table A.2'!G26*0.95</f>
        <v>28.55385302126504</v>
      </c>
      <c r="H26" s="33">
        <f>'Table A.2'!H26*0.95</f>
        <v>27.633461538461535</v>
      </c>
      <c r="I26" s="70">
        <f>'Table A.2'!I26*0.95</f>
        <v>28.719825216583576</v>
      </c>
      <c r="J26" s="33">
        <f>'Table A.2'!J26*0.95</f>
        <v>28.955991644986522</v>
      </c>
      <c r="K26" s="33">
        <f>'Table A.2'!K26*0.95</f>
        <v>27.01613108953829</v>
      </c>
      <c r="L26" s="33">
        <f>'Table A.2'!L26*0.95</f>
        <v>26.892434564359984</v>
      </c>
      <c r="M26" s="33">
        <f>'Table A.2'!M26*0.95</f>
        <v>26.37306067720356</v>
      </c>
      <c r="N26" s="33">
        <f>'Table A.2'!N26*0.95</f>
        <v>24.62090139436663</v>
      </c>
      <c r="O26" s="33">
        <f>'Table A.2'!O26*0.95</f>
        <v>24.207929146157287</v>
      </c>
      <c r="P26" s="70">
        <f>'Table A.2'!P26*0.95</f>
        <v>27.031497060612203</v>
      </c>
      <c r="Q26" s="70">
        <f>'Table A.2'!Q26*0.95</f>
        <v>24.794444943820224</v>
      </c>
      <c r="R26" s="70">
        <f>'Table A.2'!R26*0.95</f>
        <v>30.051566878980896</v>
      </c>
      <c r="S26" s="33">
        <f>'Table A.2'!S26*0.95</f>
        <v>26.314999999999998</v>
      </c>
    </row>
    <row r="27" spans="1:19" ht="10.5" customHeight="1" hidden="1">
      <c r="A27" s="2" t="s">
        <v>67</v>
      </c>
      <c r="B27" s="33" t="s">
        <v>58</v>
      </c>
      <c r="C27" s="71" t="s">
        <v>59</v>
      </c>
      <c r="D27" s="33">
        <f>'Table A.2'!D27*0.95</f>
        <v>25.745</v>
      </c>
      <c r="E27" s="71" t="s">
        <v>59</v>
      </c>
      <c r="F27" s="71" t="s">
        <v>59</v>
      </c>
      <c r="G27" s="71" t="s">
        <v>59</v>
      </c>
      <c r="H27" s="78" t="s">
        <v>59</v>
      </c>
      <c r="I27" s="71" t="s">
        <v>59</v>
      </c>
      <c r="J27" s="71" t="s">
        <v>59</v>
      </c>
      <c r="K27" s="71" t="s">
        <v>59</v>
      </c>
      <c r="L27" s="71" t="s">
        <v>59</v>
      </c>
      <c r="M27" s="71" t="s">
        <v>59</v>
      </c>
      <c r="N27" s="71" t="s">
        <v>59</v>
      </c>
      <c r="O27" s="71" t="s">
        <v>59</v>
      </c>
      <c r="P27" s="71" t="s">
        <v>59</v>
      </c>
      <c r="Q27" s="71" t="s">
        <v>59</v>
      </c>
      <c r="R27" s="71" t="s">
        <v>59</v>
      </c>
      <c r="S27" s="71" t="s">
        <v>59</v>
      </c>
    </row>
    <row r="28" spans="1:19" ht="4.5" customHeight="1" hidden="1">
      <c r="A28" s="2"/>
      <c r="B28" s="33"/>
      <c r="C28" s="33"/>
      <c r="D28" s="33"/>
      <c r="E28" s="33"/>
      <c r="F28" s="33"/>
      <c r="G28" s="33"/>
      <c r="H28" s="33">
        <f>'Table A.2'!H28*0.95</f>
        <v>0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0.5" customHeight="1">
      <c r="A29" s="2" t="s">
        <v>33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0.5" customHeight="1">
      <c r="A30" s="2" t="s">
        <v>68</v>
      </c>
      <c r="B30" s="33">
        <v>29.1</v>
      </c>
      <c r="C30" s="33">
        <f>'Table A.2'!C30*0.95</f>
        <v>28.595</v>
      </c>
      <c r="D30" s="33">
        <f>'Table A.2'!D30*0.95</f>
        <v>28.689999999999998</v>
      </c>
      <c r="E30" s="33">
        <f>'Table A.2'!E30*0.95</f>
        <v>29.038392426211246</v>
      </c>
      <c r="F30" s="33">
        <f>'Table A.2'!F30*0.95</f>
        <v>29.072579581065476</v>
      </c>
      <c r="G30" s="33">
        <f>'Table A.2'!G30*0.95</f>
        <v>29.32826446280992</v>
      </c>
      <c r="H30" s="33">
        <f>'Table A.2'!H30*0.95</f>
        <v>29.361203160846294</v>
      </c>
      <c r="I30" s="33">
        <f>'Table A.2'!I30*0.95</f>
        <v>29.389230769230767</v>
      </c>
      <c r="J30" s="33">
        <f>'Table A.2'!J30*0.95</f>
        <v>29.331491569390405</v>
      </c>
      <c r="K30" s="33">
        <f>'Table A.2'!K30*0.95</f>
        <v>29.54904347826087</v>
      </c>
      <c r="L30" s="33">
        <f>'Table A.2'!L30*0.95</f>
        <v>29.407393617021278</v>
      </c>
      <c r="M30" s="33">
        <f>'Table A.2'!M30*0.95</f>
        <v>29.32</v>
      </c>
      <c r="N30" s="33">
        <f>'Table A.2'!N30*0.95</f>
        <v>29.169999999999998</v>
      </c>
      <c r="O30" s="33">
        <f>'Table A.2'!O30*0.95</f>
        <v>29</v>
      </c>
      <c r="P30" s="33">
        <f>'Table A.2'!P30*0.95</f>
        <v>29</v>
      </c>
      <c r="Q30" s="33">
        <f>'Table A.2'!Q30*0.95</f>
        <v>29</v>
      </c>
      <c r="R30" s="70">
        <f>'Table A.2'!R30*0.95</f>
        <v>28.218019801980198</v>
      </c>
      <c r="S30" s="33">
        <f>'Table A.2'!S30*0.95</f>
        <v>28.31</v>
      </c>
    </row>
    <row r="31" spans="1:19" ht="10.5" customHeight="1">
      <c r="A31" s="2" t="s">
        <v>69</v>
      </c>
      <c r="B31" s="33">
        <v>33.8</v>
      </c>
      <c r="C31" s="33">
        <f>'Table A.2'!C31*0.95</f>
        <v>31.634999999999994</v>
      </c>
      <c r="D31" s="33">
        <f>'Table A.2'!D31*0.95</f>
        <v>31.919999999999998</v>
      </c>
      <c r="E31" s="33">
        <f>'Table A.2'!E31*0.95</f>
        <v>32.2186639407964</v>
      </c>
      <c r="F31" s="33">
        <f>'Table A.2'!F31*0.95</f>
        <v>32.22647399742569</v>
      </c>
      <c r="G31" s="33">
        <f>'Table A.2'!G31*0.95</f>
        <v>32.42944318024527</v>
      </c>
      <c r="H31" s="33">
        <f>'Table A.2'!H31*0.95</f>
        <v>31.818412052511743</v>
      </c>
      <c r="I31" s="70">
        <f>'Table A.2'!I31*0.95</f>
        <v>31.868751564409507</v>
      </c>
      <c r="J31" s="33">
        <f>'Table A.2'!J31*0.95</f>
        <v>32.17817804997321</v>
      </c>
      <c r="K31" s="33">
        <f>'Table A.2'!K31*0.95</f>
        <v>32.20908697064876</v>
      </c>
      <c r="L31" s="33">
        <f>'Table A.2'!L31*0.95</f>
        <v>32.1100871586287</v>
      </c>
      <c r="M31" s="33">
        <f>'Table A.2'!M31*0.95</f>
        <v>32.095546701043006</v>
      </c>
      <c r="N31" s="33">
        <f>'Table A.2'!N31*0.95</f>
        <v>32.11731699089171</v>
      </c>
      <c r="O31" s="33">
        <f>'Table A.2'!O31*0.95</f>
        <v>32.16071389152557</v>
      </c>
      <c r="P31" s="33">
        <f>'Table A.2'!P31*0.95</f>
        <v>32.088396852337596</v>
      </c>
      <c r="Q31" s="33">
        <f>'Table A.2'!Q31*0.95</f>
        <v>32.98</v>
      </c>
      <c r="R31" s="70">
        <f>'Table A.2'!R31*0.95</f>
        <v>32.93</v>
      </c>
      <c r="S31" s="33">
        <f>'Table A.2'!S31*0.95</f>
        <v>32.965</v>
      </c>
    </row>
    <row r="32" spans="1:19" ht="10.5" customHeight="1">
      <c r="A32" s="2" t="s">
        <v>70</v>
      </c>
      <c r="B32" s="33">
        <v>29.1</v>
      </c>
      <c r="C32" s="33">
        <f>'Table A.2'!C32*0.95</f>
        <v>26.125</v>
      </c>
      <c r="D32" s="33">
        <f>'Table A.2'!D32*0.95</f>
        <v>26.125</v>
      </c>
      <c r="E32" s="33">
        <f>'Table A.2'!E32*0.95</f>
        <v>28.908368055555556</v>
      </c>
      <c r="F32" s="33">
        <f>'Table A.2'!F32*0.95</f>
        <v>27.815251946855838</v>
      </c>
      <c r="G32" s="33">
        <f>'Table A.2'!G32*0.95</f>
        <v>27.77802787360686</v>
      </c>
      <c r="H32" s="33">
        <f>'Table A.2'!H32*0.95</f>
        <v>24.038264253002055</v>
      </c>
      <c r="I32" s="33">
        <f>'Table A.2'!I32*0.95</f>
        <v>27.709999999999997</v>
      </c>
      <c r="J32" s="33">
        <f>'Table A.2'!J32*0.95</f>
        <v>27.71</v>
      </c>
      <c r="K32" s="33">
        <f>'Table A.2'!K32*0.95</f>
        <v>28.578312706145795</v>
      </c>
      <c r="L32" s="33">
        <f>'Table A.2'!L32*0.95</f>
        <v>28.136363636363637</v>
      </c>
      <c r="M32" s="33">
        <f>'Table A.2'!M32*0.95</f>
        <v>28.283231956086343</v>
      </c>
      <c r="N32" s="33">
        <f>'Table A.2'!N32*0.95</f>
        <v>27.61</v>
      </c>
      <c r="O32" s="33">
        <f>'Table A.2'!O32*0.95</f>
        <v>28.616297229219143</v>
      </c>
      <c r="P32" s="70">
        <f>'Table A.2'!P32*0.95</f>
        <v>27.85298113207547</v>
      </c>
      <c r="Q32" s="33">
        <f>'Table A.2'!Q32*0.95</f>
        <v>27.849218750000002</v>
      </c>
      <c r="R32" s="70">
        <f>'Table A.2'!R32*0.95</f>
        <v>25.072367601246103</v>
      </c>
      <c r="S32" s="33">
        <f>'Table A.2'!S32*0.95</f>
        <v>24.224999999999998</v>
      </c>
    </row>
    <row r="33" spans="1:19" s="3" customFormat="1" ht="10.5" customHeight="1">
      <c r="A33" s="2" t="s">
        <v>119</v>
      </c>
      <c r="B33" s="71" t="s">
        <v>59</v>
      </c>
      <c r="C33" s="71" t="s">
        <v>59</v>
      </c>
      <c r="D33" s="71" t="s">
        <v>59</v>
      </c>
      <c r="E33" s="71" t="s">
        <v>59</v>
      </c>
      <c r="F33" s="71" t="s">
        <v>59</v>
      </c>
      <c r="G33" s="71" t="s">
        <v>59</v>
      </c>
      <c r="H33" s="71" t="s">
        <v>59</v>
      </c>
      <c r="I33" s="71" t="s">
        <v>59</v>
      </c>
      <c r="J33" s="71" t="s">
        <v>59</v>
      </c>
      <c r="K33" s="71" t="s">
        <v>59</v>
      </c>
      <c r="L33" s="71" t="s">
        <v>59</v>
      </c>
      <c r="M33" s="71" t="s">
        <v>59</v>
      </c>
      <c r="N33" s="33">
        <f>'Table A.2'!N33*0.95</f>
        <v>29</v>
      </c>
      <c r="O33" s="33">
        <f>'Table A.2'!O33*0.95</f>
        <v>29</v>
      </c>
      <c r="P33" s="33">
        <f>'Table A.2'!P33*0.95</f>
        <v>29</v>
      </c>
      <c r="Q33" s="33">
        <f>'Table A.2'!Q33*0.95</f>
        <v>28.58042857142857</v>
      </c>
      <c r="R33" s="33">
        <f>'Table A.2'!R33*0.95</f>
        <v>28.5105</v>
      </c>
      <c r="S33" s="33">
        <f>'Table A.2'!S33*0.95</f>
        <v>28.785</v>
      </c>
    </row>
    <row r="34" spans="1:19" ht="10.5" customHeight="1">
      <c r="A34" s="2" t="s">
        <v>131</v>
      </c>
      <c r="B34" s="33" t="s">
        <v>58</v>
      </c>
      <c r="C34" s="71" t="s">
        <v>59</v>
      </c>
      <c r="D34" s="33">
        <f>'Table A.2'!D34*0.95</f>
        <v>26.884999999999998</v>
      </c>
      <c r="E34" s="33">
        <f>'Table A.2'!E34*0.95</f>
        <v>28.151474057388292</v>
      </c>
      <c r="F34" s="33">
        <f>'Table A.2'!F34*0.95</f>
        <v>27.84595628589113</v>
      </c>
      <c r="G34" s="33">
        <f>'Table A.2'!G34*0.95</f>
        <v>27.737984234507255</v>
      </c>
      <c r="H34" s="33">
        <f>'Table A.2'!H34*0.95</f>
        <v>26.813718307300604</v>
      </c>
      <c r="I34" s="33">
        <f>'Table A.2'!I34*0.95</f>
        <v>26.641418382586203</v>
      </c>
      <c r="J34" s="33">
        <f>'Table A.2'!J34*0.95</f>
        <v>26.24088291056297</v>
      </c>
      <c r="K34" s="33">
        <f>'Table A.2'!K34*0.95</f>
        <v>26.220556678852812</v>
      </c>
      <c r="L34" s="33">
        <f>'Table A.2'!L34*0.95</f>
        <v>25.82411669306032</v>
      </c>
      <c r="M34" s="33">
        <f>'Table A.2'!M34*0.95</f>
        <v>25.791312630934048</v>
      </c>
      <c r="N34" s="33">
        <f>'Table A.2'!N34*0.95</f>
        <v>25.946282303836245</v>
      </c>
      <c r="O34" s="33">
        <f>'Table A.2'!O34*0.95</f>
        <v>25.7991533679294</v>
      </c>
      <c r="P34" s="33">
        <f>'Table A.2'!P34*0.95</f>
        <v>25.94657621323068</v>
      </c>
      <c r="Q34" s="70">
        <f>'Table A.2'!Q34*0.95</f>
        <v>25.871122953534424</v>
      </c>
      <c r="R34" s="70">
        <f>'Table A.2'!R34*0.95</f>
        <v>25.910122167592423</v>
      </c>
      <c r="S34" s="33">
        <f>'Table A.2'!S34*0.95</f>
        <v>26.505</v>
      </c>
    </row>
    <row r="35" spans="1:19" ht="10.5" customHeight="1">
      <c r="A35" s="2" t="s">
        <v>71</v>
      </c>
      <c r="B35" s="33"/>
      <c r="C35" s="71" t="s">
        <v>59</v>
      </c>
      <c r="D35" s="71" t="s">
        <v>59</v>
      </c>
      <c r="E35" s="33">
        <f>'Table A.2'!E35*0.95</f>
        <v>25.58</v>
      </c>
      <c r="F35" s="33">
        <f>'Table A.2'!F35*0.95</f>
        <v>25.58</v>
      </c>
      <c r="G35" s="33">
        <f>'Table A.2'!G35*0.95</f>
        <v>25.61</v>
      </c>
      <c r="H35" s="33">
        <f>'Table A.2'!H35*0.95</f>
        <v>25.43</v>
      </c>
      <c r="I35" s="33">
        <f>'Table A.2'!I35*0.95</f>
        <v>25.29</v>
      </c>
      <c r="J35" s="33">
        <f>'Table A.2'!J35*0.95</f>
        <v>25.4</v>
      </c>
      <c r="K35" s="33">
        <f>'Table A.2'!K35*0.95</f>
        <v>25.21</v>
      </c>
      <c r="L35" s="33">
        <f>'Table A.2'!L35*0.95</f>
        <v>25</v>
      </c>
      <c r="M35" s="33">
        <f>'Table A.2'!M35*0.95</f>
        <v>25.13</v>
      </c>
      <c r="N35" s="33">
        <f>'Table A.2'!N35*0.95</f>
        <v>25.26</v>
      </c>
      <c r="O35" s="33">
        <f>'Table A.2'!O35*0.95</f>
        <v>25.21</v>
      </c>
      <c r="P35" s="33">
        <f>'Table A.2'!P35*0.95</f>
        <v>25.21</v>
      </c>
      <c r="Q35" s="33">
        <f>'Table A.2'!Q35*0.95</f>
        <v>25.21</v>
      </c>
      <c r="R35" s="33">
        <f>'Table A.2'!R35*0.95</f>
        <v>25.21</v>
      </c>
      <c r="S35" s="33">
        <f>'Table A.2'!S35*0.95</f>
        <v>25.174999999999997</v>
      </c>
    </row>
    <row r="36" spans="1:19" ht="10.5" customHeight="1">
      <c r="A36" s="2" t="s">
        <v>72</v>
      </c>
      <c r="B36" s="33"/>
      <c r="C36" s="71" t="s">
        <v>59</v>
      </c>
      <c r="D36" s="71" t="s">
        <v>59</v>
      </c>
      <c r="E36" s="33">
        <f>'Table A.2'!E36*0.95</f>
        <v>30.3990232335567</v>
      </c>
      <c r="F36" s="33">
        <f>'Table A.2'!F36*0.95</f>
        <v>30.396459154193707</v>
      </c>
      <c r="G36" s="33">
        <f>'Table A.2'!G36*0.95</f>
        <v>30.396970181849213</v>
      </c>
      <c r="H36" s="33">
        <f>'Table A.2'!H36*0.95</f>
        <v>28.87912417548802</v>
      </c>
      <c r="I36" s="33">
        <f>'Table A.2'!I36*0.95</f>
        <v>28.879298869645933</v>
      </c>
      <c r="J36" s="33">
        <f>'Table A.2'!J36*0.95</f>
        <v>28.87911315855888</v>
      </c>
      <c r="K36" s="33">
        <f>'Table A.2'!K36*0.95</f>
        <v>28.878850897999335</v>
      </c>
      <c r="L36" s="33">
        <f>'Table A.2'!L36*0.95</f>
        <v>28.878282734716976</v>
      </c>
      <c r="M36" s="33">
        <f>'Table A.2'!M36*0.95</f>
        <v>28.878261434892995</v>
      </c>
      <c r="N36" s="33">
        <f>'Table A.2'!N36*0.95</f>
        <v>28.863156394539903</v>
      </c>
      <c r="O36" s="33">
        <f>'Table A.2'!O36*0.95</f>
        <v>28.879501436102498</v>
      </c>
      <c r="P36" s="33">
        <f>'Table A.2'!P36*0.95</f>
        <v>28.87778937498113</v>
      </c>
      <c r="Q36" s="33">
        <f>'Table A.2'!Q36*0.95</f>
        <v>28.88</v>
      </c>
      <c r="R36" s="33">
        <f>'Table A.2'!R36*0.95</f>
        <v>28.88</v>
      </c>
      <c r="S36" s="33">
        <f>'Table A.2'!S36*0.95</f>
        <v>28.88</v>
      </c>
    </row>
    <row r="37" spans="1:19" ht="10.5" customHeight="1">
      <c r="A37" s="2" t="s">
        <v>73</v>
      </c>
      <c r="B37" s="33"/>
      <c r="C37" s="71" t="s">
        <v>59</v>
      </c>
      <c r="D37" s="71" t="s">
        <v>59</v>
      </c>
      <c r="E37" s="33">
        <f>'Table A.2'!E37*0.95</f>
        <v>29.888417004620038</v>
      </c>
      <c r="F37" s="33">
        <f>'Table A.2'!F37*0.95</f>
        <v>29.8096552267792</v>
      </c>
      <c r="G37" s="33">
        <f>'Table A.2'!G37*0.95</f>
        <v>30.395975898118966</v>
      </c>
      <c r="H37" s="33">
        <f>'Table A.2'!H37*0.95</f>
        <v>29.664014199316743</v>
      </c>
      <c r="I37" s="33">
        <f>'Table A.2'!I37*0.95</f>
        <v>29.59909336823152</v>
      </c>
      <c r="J37" s="33">
        <f>'Table A.2'!J37*0.95</f>
        <v>29.58566110001778</v>
      </c>
      <c r="K37" s="33">
        <f>'Table A.2'!K37*0.95</f>
        <v>28.870690774935944</v>
      </c>
      <c r="L37" s="33">
        <f>'Table A.2'!L37*0.95</f>
        <v>28.50367744834796</v>
      </c>
      <c r="M37" s="33">
        <f>'Table A.2'!M37*0.95</f>
        <v>28.922616103742172</v>
      </c>
      <c r="N37" s="33">
        <f>'Table A.2'!N37*0.95</f>
        <v>28.886654252302776</v>
      </c>
      <c r="O37" s="33">
        <f>'Table A.2'!O37*0.95</f>
        <v>29.84825414850066</v>
      </c>
      <c r="P37" s="33">
        <f>'Table A.2'!P37*0.95</f>
        <v>31.091036401470244</v>
      </c>
      <c r="Q37" s="70">
        <f>'Table A.2'!Q37*0.95</f>
        <v>29.315348395081333</v>
      </c>
      <c r="R37" s="70">
        <f>'Table A.2'!R37*0.95</f>
        <v>29.40837937216293</v>
      </c>
      <c r="S37" s="33">
        <f>'Table A.2'!S37*0.95</f>
        <v>29.45</v>
      </c>
    </row>
    <row r="38" spans="1:19" ht="10.5" customHeight="1">
      <c r="A38" s="2" t="s">
        <v>132</v>
      </c>
      <c r="B38" s="33" t="s">
        <v>58</v>
      </c>
      <c r="C38" s="71" t="s">
        <v>59</v>
      </c>
      <c r="D38" s="33">
        <f>'Table A.2'!D38*0.95</f>
        <v>27.549999999999997</v>
      </c>
      <c r="E38" s="33">
        <f>'Table A.2'!E38*0.95</f>
        <v>28.045278047318142</v>
      </c>
      <c r="F38" s="33">
        <f>'Table A.2'!F38*0.95</f>
        <v>29.198795483894646</v>
      </c>
      <c r="G38" s="33">
        <f>'Table A.2'!G38*0.95</f>
        <v>29.29023678273015</v>
      </c>
      <c r="H38" s="33">
        <f>'Table A.2'!H38*0.95</f>
        <v>30.136307210758176</v>
      </c>
      <c r="I38" s="33">
        <f>'Table A.2'!I38*0.95</f>
        <v>30.36143794384373</v>
      </c>
      <c r="J38" s="33">
        <f>'Table A.2'!J38*0.95</f>
        <v>30.52114077267451</v>
      </c>
      <c r="K38" s="33">
        <f>'Table A.2'!K38*0.95</f>
        <v>30.12630445585556</v>
      </c>
      <c r="L38" s="33">
        <f>'Table A.2'!L38*0.95</f>
        <v>29.976239404058568</v>
      </c>
      <c r="M38" s="33">
        <f>'Table A.2'!M38*0.95</f>
        <v>30.677967923635897</v>
      </c>
      <c r="N38" s="33">
        <f>'Table A.2'!N38*0.95</f>
        <v>31.047914216417276</v>
      </c>
      <c r="O38" s="33">
        <f>'Table A.2'!O38*0.95</f>
        <v>30.842903765517526</v>
      </c>
      <c r="P38" s="33">
        <f>'Table A.2'!P38*0.95</f>
        <v>30.984011083651616</v>
      </c>
      <c r="Q38" s="70">
        <f>'Table A.2'!Q38*0.95</f>
        <v>31.315</v>
      </c>
      <c r="R38" s="70">
        <f>'Table A.2'!R38*0.95</f>
        <v>31.033549999999995</v>
      </c>
      <c r="S38" s="33">
        <f>'Table A.2'!S38*0.95</f>
        <v>30.684999999999995</v>
      </c>
    </row>
    <row r="39" spans="1:19" ht="9.75" customHeight="1">
      <c r="A39" s="2" t="s">
        <v>71</v>
      </c>
      <c r="B39" s="33"/>
      <c r="C39" s="71" t="s">
        <v>59</v>
      </c>
      <c r="D39" s="71" t="s">
        <v>59</v>
      </c>
      <c r="E39" s="33">
        <f>'Table A.2'!E39*0.95</f>
        <v>27.02619047619048</v>
      </c>
      <c r="F39" s="33">
        <f>'Table A.2'!F39*0.95</f>
        <v>28.905334181150202</v>
      </c>
      <c r="G39" s="33">
        <f>'Table A.2'!G39*0.95</f>
        <v>28.574545454545454</v>
      </c>
      <c r="H39" s="33">
        <f>'Table A.2'!H39*0.95</f>
        <v>30.49551724137931</v>
      </c>
      <c r="I39" s="70">
        <f>'Table A.2'!I39*0.95</f>
        <v>29.440000000000005</v>
      </c>
      <c r="J39" s="33">
        <f>'Table A.2'!J39*0.95</f>
        <v>29.17</v>
      </c>
      <c r="K39" s="33">
        <f>'Table A.2'!K39*0.95</f>
        <v>28.52</v>
      </c>
      <c r="L39" s="33">
        <f>'Table A.2'!L39*0.95</f>
        <v>28.37</v>
      </c>
      <c r="M39" s="33">
        <f>'Table A.2'!M39*0.95</f>
        <v>28.37</v>
      </c>
      <c r="N39" s="33">
        <f>'Table A.2'!N39*0.95</f>
        <v>31.270000000000003</v>
      </c>
      <c r="O39" s="33">
        <f>'Table A.2'!O39*0.95</f>
        <v>30.620000000000005</v>
      </c>
      <c r="P39" s="33">
        <f>'Table A.2'!P39*0.95</f>
        <v>30.620000000000005</v>
      </c>
      <c r="Q39" s="33">
        <f>'Table A.2'!Q39*0.95</f>
        <v>30.620000000000005</v>
      </c>
      <c r="R39" s="70">
        <f>'Table A.2'!R39*0.95</f>
        <v>29.80772972972973</v>
      </c>
      <c r="S39" s="33">
        <f>'Table A.2'!S39*0.95</f>
        <v>29.639999999999997</v>
      </c>
    </row>
    <row r="40" spans="1:19" ht="9.75" customHeight="1">
      <c r="A40" s="2" t="s">
        <v>73</v>
      </c>
      <c r="B40" s="33"/>
      <c r="C40" s="71" t="s">
        <v>59</v>
      </c>
      <c r="D40" s="71" t="s">
        <v>59</v>
      </c>
      <c r="E40" s="33">
        <f>'Table A.2'!E40*0.95</f>
        <v>29.451668262641054</v>
      </c>
      <c r="F40" s="33">
        <f>'Table A.2'!F40*0.95</f>
        <v>29.37188688523224</v>
      </c>
      <c r="G40" s="33">
        <f>'Table A.2'!G40*0.95</f>
        <v>29.785736184735025</v>
      </c>
      <c r="H40" s="33">
        <f>'Table A.2'!H40*0.95</f>
        <v>29.875932013597282</v>
      </c>
      <c r="I40" s="70">
        <f>'Table A.2'!I40*0.95</f>
        <v>30.947357798875327</v>
      </c>
      <c r="J40" s="33">
        <f>'Table A.2'!J40*0.95</f>
        <v>31.09595840226897</v>
      </c>
      <c r="K40" s="33">
        <f>'Table A.2'!K40*0.95</f>
        <v>30.939724640021144</v>
      </c>
      <c r="L40" s="33">
        <f>'Table A.2'!L40*0.95</f>
        <v>30.717402865544642</v>
      </c>
      <c r="M40" s="33">
        <f>'Table A.2'!M40*0.95</f>
        <v>30.872411312019022</v>
      </c>
      <c r="N40" s="33">
        <f>'Table A.2'!N40*0.95</f>
        <v>30.965725542200257</v>
      </c>
      <c r="O40" s="33">
        <f>'Table A.2'!O40*0.95</f>
        <v>30.85003090827702</v>
      </c>
      <c r="P40" s="33">
        <f>'Table A.2'!P40*0.95</f>
        <v>30.984011083651616</v>
      </c>
      <c r="Q40" s="70">
        <f>'Table A.2'!Q40*0.95</f>
        <v>31.315</v>
      </c>
      <c r="R40" s="70">
        <f>'Table A.2'!R40*0.95</f>
        <v>31.58</v>
      </c>
      <c r="S40" s="33">
        <f>'Table A.2'!S40*0.95</f>
        <v>31.540000000000003</v>
      </c>
    </row>
    <row r="41" spans="1:19" ht="5.25" customHeight="1">
      <c r="A41" s="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0.5" customHeight="1">
      <c r="A42" s="35" t="s">
        <v>133</v>
      </c>
      <c r="B42" s="33">
        <v>28.1</v>
      </c>
      <c r="C42" s="33">
        <v>28.1</v>
      </c>
      <c r="D42" s="33">
        <v>28.1</v>
      </c>
      <c r="E42" s="33">
        <v>29.8</v>
      </c>
      <c r="F42" s="33">
        <v>29.8</v>
      </c>
      <c r="G42" s="33">
        <v>29.8</v>
      </c>
      <c r="H42" s="33">
        <f>'Table A.2'!H42*0.95</f>
        <v>28.31</v>
      </c>
      <c r="I42" s="33">
        <f>'Table A.2'!I42*1</f>
        <v>29.8</v>
      </c>
      <c r="J42" s="33">
        <f>'Table A.2'!J42*1</f>
        <v>29.8</v>
      </c>
      <c r="K42" s="33">
        <f>'Table A.2'!K42*1</f>
        <v>29.8</v>
      </c>
      <c r="L42" s="33">
        <f>'Table A.2'!L42*1</f>
        <v>29.8</v>
      </c>
      <c r="M42" s="33">
        <f>'Table A.2'!M42*1</f>
        <v>29.8</v>
      </c>
      <c r="N42" s="33">
        <f>'Table A.2'!N42*1</f>
        <v>29.8</v>
      </c>
      <c r="O42" s="33">
        <f>'Table A.2'!O42*1</f>
        <v>29.8</v>
      </c>
      <c r="P42" s="33">
        <f>'Table A.2'!P42*1</f>
        <v>29.8</v>
      </c>
      <c r="Q42" s="33">
        <f>'Table A.2'!Q42*1</f>
        <v>29.8</v>
      </c>
      <c r="R42" s="33">
        <f>'Table A.2'!R42*1</f>
        <v>29.8</v>
      </c>
      <c r="S42" s="33">
        <f>'Table A.2'!S42*1</f>
        <v>29.8</v>
      </c>
    </row>
    <row r="43" spans="1:19" ht="10.5" customHeight="1">
      <c r="A43" s="35" t="s">
        <v>48</v>
      </c>
      <c r="B43" s="33">
        <v>22.9</v>
      </c>
      <c r="C43" s="33">
        <v>24.4</v>
      </c>
      <c r="D43" s="33">
        <v>24.8</v>
      </c>
      <c r="E43" s="33">
        <v>24.8</v>
      </c>
      <c r="F43" s="33">
        <v>24.8</v>
      </c>
      <c r="G43" s="33">
        <v>24.8</v>
      </c>
      <c r="H43" s="33">
        <f>'Table A.2'!H43*0.95</f>
        <v>23.56</v>
      </c>
      <c r="I43" s="33">
        <f>'Table A.2'!I43*1</f>
        <v>24.8</v>
      </c>
      <c r="J43" s="33">
        <f>'Table A.2'!J43*1</f>
        <v>24.8</v>
      </c>
      <c r="K43" s="33">
        <f>'Table A.2'!K43*1</f>
        <v>24.8</v>
      </c>
      <c r="L43" s="33">
        <f>'Table A.2'!L43*1</f>
        <v>24.8</v>
      </c>
      <c r="M43" s="33">
        <f>'Table A.2'!M43*1</f>
        <v>24.8</v>
      </c>
      <c r="N43" s="33">
        <f>'Table A.2'!N43*1</f>
        <v>24.8</v>
      </c>
      <c r="O43" s="33">
        <f>'Table A.2'!O43*1</f>
        <v>24.8</v>
      </c>
      <c r="P43" s="33">
        <f>'Table A.2'!P43*1</f>
        <v>24.8</v>
      </c>
      <c r="Q43" s="33">
        <f>'Table A.2'!Q43*1</f>
        <v>24.8</v>
      </c>
      <c r="R43" s="33">
        <f>'Table A.2'!R43*1</f>
        <v>24.8</v>
      </c>
      <c r="S43" s="33">
        <f>'Table A.2'!S43*1</f>
        <v>24.8</v>
      </c>
    </row>
    <row r="44" spans="1:19" ht="10.5" customHeight="1">
      <c r="A44" s="35" t="s">
        <v>134</v>
      </c>
      <c r="B44" s="33">
        <v>28.1</v>
      </c>
      <c r="C44" s="33">
        <f>'Table A.2'!C44*0.95</f>
        <v>26.22</v>
      </c>
      <c r="D44" s="33">
        <f>'Table A.2'!D44*0.95</f>
        <v>26.22</v>
      </c>
      <c r="E44" s="33">
        <f>'Table A.2'!E44*0.95</f>
        <v>28.6862</v>
      </c>
      <c r="F44" s="33">
        <f>'Table A.2'!F44*0.95</f>
        <v>28.901849999999996</v>
      </c>
      <c r="G44" s="33">
        <f>'Table A.2'!G44*0.95</f>
        <v>29.166900000000002</v>
      </c>
      <c r="H44" s="33">
        <f>'Table A.2'!H44*0.95</f>
        <v>29.36545</v>
      </c>
      <c r="I44" s="33">
        <f>'Table A.2'!I44*0.95</f>
        <v>29.286599999999996</v>
      </c>
      <c r="J44" s="33">
        <f>'Table A.2'!J44*0.95</f>
        <v>29.0757</v>
      </c>
      <c r="K44" s="33">
        <f>'Table A.2'!K44*0.95</f>
        <v>29.318899999999996</v>
      </c>
      <c r="L44" s="33">
        <f>'Table A.2'!L44*0.95</f>
        <v>29.56685</v>
      </c>
      <c r="M44" s="33">
        <f>'Table A.2'!M44*0.95</f>
        <v>30.164399999999997</v>
      </c>
      <c r="N44" s="33">
        <f>'Table A.2'!N44*0.95</f>
        <v>30.9035</v>
      </c>
      <c r="O44" s="33">
        <f>'Table A.2'!O44*0.95</f>
        <v>30.90688043590955</v>
      </c>
      <c r="P44" s="70">
        <f>'Table A.2'!P44*0.95</f>
        <v>30.922829210568437</v>
      </c>
      <c r="Q44" s="70">
        <f>'Table A.2'!Q44*0.95</f>
        <v>30.940523289500412</v>
      </c>
      <c r="R44" s="33">
        <f>'Table A.2'!R44*0.95</f>
        <v>30.95602217052568</v>
      </c>
      <c r="S44" s="33">
        <f>'Table A.2'!S44*0.95</f>
        <v>30.97</v>
      </c>
    </row>
    <row r="45" spans="1:19" ht="4.5" customHeight="1">
      <c r="A45" s="26"/>
      <c r="B45" s="73"/>
      <c r="C45" s="73"/>
      <c r="D45" s="73"/>
      <c r="E45" s="73"/>
      <c r="F45" s="73"/>
      <c r="G45" s="73"/>
      <c r="H45" s="73">
        <f>'Table A.2'!H45*0.95</f>
        <v>0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45"/>
    </row>
    <row r="46" spans="1:19" ht="10.5" customHeight="1">
      <c r="A46" s="35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45"/>
    </row>
    <row r="47" spans="1:19" ht="9.75" customHeight="1">
      <c r="A47" s="2" t="s">
        <v>136</v>
      </c>
      <c r="B47" s="33" t="s">
        <v>58</v>
      </c>
      <c r="C47" s="33">
        <f>'Table A.2'!C47*0.95</f>
        <v>42.94</v>
      </c>
      <c r="D47" s="33">
        <f>'Table A.2'!D47*0.95</f>
        <v>43.331776730265624</v>
      </c>
      <c r="E47" s="33">
        <f>'Table A.2'!E47*0.95</f>
        <v>43.37136538444214</v>
      </c>
      <c r="F47" s="33">
        <f>'Table A.2'!F47*0.95</f>
        <v>43.37136538444214</v>
      </c>
      <c r="G47" s="33">
        <f>'Table A.2'!G47*0.95</f>
        <v>43.37136538444214</v>
      </c>
      <c r="H47" s="33">
        <f>'Table A.2'!H47*0.95</f>
        <v>43.37136538444214</v>
      </c>
      <c r="I47" s="33">
        <f>'Table A.2'!I47*0.95</f>
        <v>43.37136538444214</v>
      </c>
      <c r="J47" s="33">
        <f>'Table A.2'!J47*0.95</f>
        <v>43.37136538444214</v>
      </c>
      <c r="K47" s="33">
        <f>'Table A.2'!K47*0.95</f>
        <v>43.37136538444214</v>
      </c>
      <c r="L47" s="33">
        <f>'Table A.2'!L47*0.95</f>
        <v>43.37136538444214</v>
      </c>
      <c r="M47" s="33">
        <v>43.37136538444214</v>
      </c>
      <c r="N47" s="33">
        <v>43.37136538444214</v>
      </c>
      <c r="O47" s="33">
        <v>43.37136538444214</v>
      </c>
      <c r="P47" s="33">
        <v>43.37136538444214</v>
      </c>
      <c r="Q47" s="33">
        <v>43.37136538444214</v>
      </c>
      <c r="R47" s="33">
        <v>43.37136538444214</v>
      </c>
      <c r="S47" s="33">
        <v>43.37136538444214</v>
      </c>
    </row>
    <row r="48" spans="1:19" ht="10.5" customHeight="1">
      <c r="A48" s="2" t="s">
        <v>142</v>
      </c>
      <c r="B48" s="33">
        <v>49.6</v>
      </c>
      <c r="C48" s="33">
        <v>46.177600000000005</v>
      </c>
      <c r="D48" s="33">
        <v>45.9914</v>
      </c>
      <c r="E48" s="33">
        <v>45.9914</v>
      </c>
      <c r="F48" s="33">
        <v>45.9914</v>
      </c>
      <c r="G48" s="33">
        <v>45.9914</v>
      </c>
      <c r="H48" s="33">
        <v>45.9914</v>
      </c>
      <c r="I48" s="33">
        <v>45.9914</v>
      </c>
      <c r="J48" s="33">
        <v>45.968182</v>
      </c>
      <c r="K48" s="33">
        <v>45.968182</v>
      </c>
      <c r="L48" s="33">
        <v>45.968182</v>
      </c>
      <c r="M48" s="33">
        <v>45.88299852022892</v>
      </c>
      <c r="N48" s="33">
        <v>45.93259485266446</v>
      </c>
      <c r="O48" s="33">
        <v>45.94996082502222</v>
      </c>
      <c r="P48" s="33">
        <v>45.894835982211895</v>
      </c>
      <c r="Q48" s="33">
        <v>45.906668363195465</v>
      </c>
      <c r="R48" s="70">
        <v>45.96380643804286</v>
      </c>
      <c r="S48" s="33">
        <v>45.95087564543905</v>
      </c>
    </row>
    <row r="49" spans="1:19" ht="10.5" customHeight="1">
      <c r="A49" s="2" t="s">
        <v>76</v>
      </c>
      <c r="B49" s="33">
        <v>52.3</v>
      </c>
      <c r="C49" s="33">
        <v>48.116</v>
      </c>
      <c r="D49" s="33">
        <v>46.55200000000001</v>
      </c>
      <c r="E49" s="33">
        <v>46.644000000000005</v>
      </c>
      <c r="F49" s="33">
        <v>46.644000000000005</v>
      </c>
      <c r="G49" s="33">
        <v>46.644000000000005</v>
      </c>
      <c r="H49" s="33">
        <v>46.644000000000005</v>
      </c>
      <c r="I49" s="33">
        <v>46.644000000000005</v>
      </c>
      <c r="J49" s="33">
        <v>46.644000000000005</v>
      </c>
      <c r="K49" s="33">
        <v>46.644000000000005</v>
      </c>
      <c r="L49" s="33">
        <v>46.644000000000005</v>
      </c>
      <c r="M49" s="33">
        <v>46.60186716258101</v>
      </c>
      <c r="N49" s="33">
        <v>46.60186716258101</v>
      </c>
      <c r="O49" s="33">
        <v>46.60186716258101</v>
      </c>
      <c r="P49" s="33">
        <v>46.60186716258101</v>
      </c>
      <c r="Q49" s="33">
        <v>46.60186716258101</v>
      </c>
      <c r="R49" s="33">
        <v>46.60186716258101</v>
      </c>
      <c r="S49" s="33">
        <v>46.60186716258101</v>
      </c>
    </row>
    <row r="50" spans="1:19" ht="10.5" customHeight="1">
      <c r="A50" s="2" t="s">
        <v>77</v>
      </c>
      <c r="B50" s="33">
        <v>47.8</v>
      </c>
      <c r="C50" s="33">
        <v>45.41</v>
      </c>
      <c r="D50" s="33">
        <v>45.504999999999995</v>
      </c>
      <c r="E50" s="33">
        <v>45.315</v>
      </c>
      <c r="F50" s="33">
        <v>45.315</v>
      </c>
      <c r="G50" s="33">
        <v>45.315</v>
      </c>
      <c r="H50" s="33">
        <v>45.315</v>
      </c>
      <c r="I50" s="33">
        <v>45.315</v>
      </c>
      <c r="J50" s="33">
        <v>45.22</v>
      </c>
      <c r="K50" s="33">
        <v>45.22</v>
      </c>
      <c r="L50" s="33">
        <v>44.84</v>
      </c>
      <c r="M50" s="33">
        <v>45.11058092441665</v>
      </c>
      <c r="N50" s="33">
        <v>45.22999104803199</v>
      </c>
      <c r="O50" s="33">
        <v>45.11058092441665</v>
      </c>
      <c r="P50" s="33">
        <v>45.274121759809745</v>
      </c>
      <c r="Q50" s="33">
        <v>45.274121759809745</v>
      </c>
      <c r="R50" s="33">
        <v>45.15452054829929</v>
      </c>
      <c r="S50" s="33">
        <v>45.400499999999994</v>
      </c>
    </row>
    <row r="51" spans="1:19" ht="10.5" customHeight="1">
      <c r="A51" s="2" t="s">
        <v>148</v>
      </c>
      <c r="B51" s="33">
        <v>47.2</v>
      </c>
      <c r="C51" s="33">
        <v>44.84</v>
      </c>
      <c r="D51" s="33">
        <v>44.934999999999995</v>
      </c>
      <c r="E51" s="33">
        <v>44.934999999999995</v>
      </c>
      <c r="F51" s="33">
        <v>44.934999999999995</v>
      </c>
      <c r="G51" s="33">
        <v>44.934999999999995</v>
      </c>
      <c r="H51" s="33">
        <v>44.934999999999995</v>
      </c>
      <c r="I51" s="33">
        <v>44.934999999999995</v>
      </c>
      <c r="J51" s="33">
        <v>44.934999999999995</v>
      </c>
      <c r="K51" s="33">
        <v>44.934999999999995</v>
      </c>
      <c r="L51" s="33">
        <v>44.934999999999995</v>
      </c>
      <c r="M51" s="33">
        <v>45.09893122900175</v>
      </c>
      <c r="N51" s="33">
        <v>44.991828698069746</v>
      </c>
      <c r="O51" s="33">
        <v>44.99788726600068</v>
      </c>
      <c r="P51" s="33">
        <v>45.0159854155849</v>
      </c>
      <c r="Q51" s="33">
        <v>45.0159854155849</v>
      </c>
      <c r="R51" s="33">
        <v>45.0702396502762</v>
      </c>
      <c r="S51" s="33">
        <v>45.049</v>
      </c>
    </row>
    <row r="52" spans="1:19" ht="10.5" customHeight="1">
      <c r="A52" s="2" t="s">
        <v>78</v>
      </c>
      <c r="B52" s="33">
        <v>46.4</v>
      </c>
      <c r="C52" s="33">
        <v>44.08</v>
      </c>
      <c r="D52" s="33">
        <v>43.89</v>
      </c>
      <c r="E52" s="33">
        <v>43.89</v>
      </c>
      <c r="F52" s="33">
        <v>43.89</v>
      </c>
      <c r="G52" s="33">
        <v>43.89</v>
      </c>
      <c r="H52" s="33">
        <v>43.89</v>
      </c>
      <c r="I52" s="33">
        <v>43.89</v>
      </c>
      <c r="J52" s="33">
        <v>43.89</v>
      </c>
      <c r="K52" s="33">
        <v>43.89</v>
      </c>
      <c r="L52" s="33">
        <v>43.89</v>
      </c>
      <c r="M52" s="33">
        <v>43.928901785658546</v>
      </c>
      <c r="N52" s="33">
        <v>43.911905002233226</v>
      </c>
      <c r="O52" s="33">
        <v>43.88625644723866</v>
      </c>
      <c r="P52" s="33">
        <v>43.86905439067938</v>
      </c>
      <c r="Q52" s="33">
        <v>43.86905439067938</v>
      </c>
      <c r="R52" s="33">
        <v>43.891116847026666</v>
      </c>
      <c r="S52" s="33">
        <v>43.8805</v>
      </c>
    </row>
    <row r="53" spans="1:19" ht="10.5" customHeight="1">
      <c r="A53" s="2" t="s">
        <v>79</v>
      </c>
      <c r="B53" s="33">
        <v>47</v>
      </c>
      <c r="C53" s="33">
        <v>44.65</v>
      </c>
      <c r="D53" s="33">
        <v>44.65</v>
      </c>
      <c r="E53" s="33">
        <v>44.65</v>
      </c>
      <c r="F53" s="33">
        <v>44.65</v>
      </c>
      <c r="G53" s="33">
        <v>44.65</v>
      </c>
      <c r="H53" s="33">
        <v>44.745</v>
      </c>
      <c r="I53" s="33">
        <v>44.65</v>
      </c>
      <c r="J53" s="33">
        <v>44.745</v>
      </c>
      <c r="K53" s="33">
        <v>44.745</v>
      </c>
      <c r="L53" s="33">
        <v>44.745</v>
      </c>
      <c r="M53" s="33">
        <v>44.75162879109296</v>
      </c>
      <c r="N53" s="33">
        <v>44.691756994647946</v>
      </c>
      <c r="O53" s="33">
        <v>44.718513660173386</v>
      </c>
      <c r="P53" s="33">
        <v>44.73842652995889</v>
      </c>
      <c r="Q53" s="33">
        <v>44.73842652995889</v>
      </c>
      <c r="R53" s="33">
        <v>44.742289369105855</v>
      </c>
      <c r="S53" s="33">
        <v>44.7355</v>
      </c>
    </row>
    <row r="54" spans="1:19" ht="10.5" customHeight="1">
      <c r="A54" s="2" t="s">
        <v>80</v>
      </c>
      <c r="B54" s="33">
        <v>46.5</v>
      </c>
      <c r="C54" s="33">
        <v>44.175</v>
      </c>
      <c r="D54" s="33">
        <v>43.89</v>
      </c>
      <c r="E54" s="33">
        <v>43.89</v>
      </c>
      <c r="F54" s="33">
        <v>43.89</v>
      </c>
      <c r="G54" s="33">
        <v>43.89</v>
      </c>
      <c r="H54" s="33">
        <v>43.89</v>
      </c>
      <c r="I54" s="33">
        <v>43.89</v>
      </c>
      <c r="J54" s="33">
        <v>43.89</v>
      </c>
      <c r="K54" s="33">
        <v>43.89</v>
      </c>
      <c r="L54" s="33">
        <v>43.89</v>
      </c>
      <c r="M54" s="33">
        <v>43.894826503572745</v>
      </c>
      <c r="N54" s="33">
        <v>43.903376</v>
      </c>
      <c r="O54" s="33">
        <v>43.86905439067938</v>
      </c>
      <c r="P54" s="33">
        <v>43.85176929932486</v>
      </c>
      <c r="Q54" s="33">
        <v>43.85176929932486</v>
      </c>
      <c r="R54" s="33">
        <v>43.85662353679424</v>
      </c>
      <c r="S54" s="33">
        <v>43.85662353679424</v>
      </c>
    </row>
    <row r="55" spans="1:19" ht="10.5" customHeight="1">
      <c r="A55" s="2" t="s">
        <v>81</v>
      </c>
      <c r="B55" s="33">
        <v>46</v>
      </c>
      <c r="C55" s="33">
        <v>43.605</v>
      </c>
      <c r="D55" s="33">
        <v>43.605</v>
      </c>
      <c r="E55" s="71" t="s">
        <v>59</v>
      </c>
      <c r="F55" s="71" t="s">
        <v>59</v>
      </c>
      <c r="G55" s="71" t="s">
        <v>59</v>
      </c>
      <c r="H55" s="33"/>
      <c r="I55" s="71" t="s">
        <v>59</v>
      </c>
      <c r="J55" s="71" t="s">
        <v>59</v>
      </c>
      <c r="K55" s="71" t="s">
        <v>59</v>
      </c>
      <c r="L55" s="71" t="s">
        <v>59</v>
      </c>
      <c r="M55" s="71" t="s">
        <v>59</v>
      </c>
      <c r="N55" s="71" t="s">
        <v>59</v>
      </c>
      <c r="O55" s="71" t="s">
        <v>59</v>
      </c>
      <c r="P55" s="71" t="s">
        <v>59</v>
      </c>
      <c r="Q55" s="71" t="s">
        <v>59</v>
      </c>
      <c r="R55" s="71" t="s">
        <v>59</v>
      </c>
      <c r="S55" s="71" t="s">
        <v>59</v>
      </c>
    </row>
    <row r="56" spans="1:19" ht="10.5" customHeight="1">
      <c r="A56" s="2" t="s">
        <v>147</v>
      </c>
      <c r="B56" s="33">
        <v>45.5</v>
      </c>
      <c r="C56" s="33">
        <v>42.769999999999996</v>
      </c>
      <c r="D56" s="33">
        <v>42.675999999999995</v>
      </c>
      <c r="E56" s="33">
        <v>42.675999999999995</v>
      </c>
      <c r="F56" s="33">
        <v>42.675999999999995</v>
      </c>
      <c r="G56" s="33">
        <v>42.769999999999996</v>
      </c>
      <c r="H56" s="33">
        <v>42.864</v>
      </c>
      <c r="I56" s="33">
        <v>42.864</v>
      </c>
      <c r="J56" s="33">
        <v>42.864</v>
      </c>
      <c r="K56" s="33">
        <v>42.864</v>
      </c>
      <c r="L56" s="33">
        <v>42.864</v>
      </c>
      <c r="M56" s="33">
        <v>42.868457436036564</v>
      </c>
      <c r="N56" s="33">
        <v>42.63207752010486</v>
      </c>
      <c r="O56" s="33">
        <v>42.60056397643481</v>
      </c>
      <c r="P56" s="70">
        <v>42.53679861471861</v>
      </c>
      <c r="Q56" s="70">
        <v>42.53679861471861</v>
      </c>
      <c r="R56" s="70">
        <v>42.51532195939699</v>
      </c>
      <c r="S56" s="33">
        <v>42.54749516504831</v>
      </c>
    </row>
    <row r="57" spans="1:19" ht="10.5" customHeight="1">
      <c r="A57" s="2" t="s">
        <v>146</v>
      </c>
      <c r="B57" s="33"/>
      <c r="C57" s="71" t="s">
        <v>59</v>
      </c>
      <c r="D57" s="71" t="s">
        <v>59</v>
      </c>
      <c r="E57" s="71" t="s">
        <v>59</v>
      </c>
      <c r="F57" s="71" t="s">
        <v>59</v>
      </c>
      <c r="G57" s="71" t="s">
        <v>59</v>
      </c>
      <c r="H57" s="71" t="s">
        <v>59</v>
      </c>
      <c r="I57" s="71" t="s">
        <v>59</v>
      </c>
      <c r="J57" s="71" t="s">
        <v>59</v>
      </c>
      <c r="K57" s="71" t="s">
        <v>59</v>
      </c>
      <c r="L57" s="71" t="s">
        <v>59</v>
      </c>
      <c r="M57" s="71" t="s">
        <v>59</v>
      </c>
      <c r="N57" s="33">
        <v>43.02054000128523</v>
      </c>
      <c r="O57" s="33">
        <v>42.99199666666666</v>
      </c>
      <c r="P57" s="33">
        <v>42.89528810677211</v>
      </c>
      <c r="Q57" s="33">
        <v>42.89528810677211</v>
      </c>
      <c r="R57" s="33">
        <v>42.94394586369286</v>
      </c>
      <c r="S57" s="33">
        <v>42.90506870411376</v>
      </c>
    </row>
    <row r="58" spans="1:19" ht="10.5" customHeight="1">
      <c r="A58" s="2" t="s">
        <v>143</v>
      </c>
      <c r="B58" s="33">
        <v>43</v>
      </c>
      <c r="C58" s="33">
        <v>40.23199999999999</v>
      </c>
      <c r="D58" s="33">
        <v>40.608</v>
      </c>
      <c r="E58" s="33">
        <v>40.608</v>
      </c>
      <c r="F58" s="33">
        <v>40.702</v>
      </c>
      <c r="G58" s="33">
        <v>40.608</v>
      </c>
      <c r="H58" s="33">
        <v>40.608</v>
      </c>
      <c r="I58" s="33">
        <v>40.513999999999996</v>
      </c>
      <c r="J58" s="33">
        <v>40.89</v>
      </c>
      <c r="K58" s="33">
        <v>40.796</v>
      </c>
      <c r="L58" s="33">
        <v>40.984</v>
      </c>
      <c r="M58" s="33">
        <v>40.90387134270964</v>
      </c>
      <c r="N58" s="33">
        <v>40.89197330406859</v>
      </c>
      <c r="O58" s="33">
        <v>40.74160698767417</v>
      </c>
      <c r="P58" s="33">
        <v>41.01951596423753</v>
      </c>
      <c r="Q58" s="33">
        <v>40.97279302083892</v>
      </c>
      <c r="R58" s="33">
        <v>40.84864053909261</v>
      </c>
      <c r="S58" s="33">
        <v>40.7208</v>
      </c>
    </row>
    <row r="59" spans="1:19" ht="10.5" customHeight="1">
      <c r="A59" s="61" t="s">
        <v>144</v>
      </c>
      <c r="B59" s="63">
        <v>43.5</v>
      </c>
      <c r="C59" s="63">
        <v>40.23199999999999</v>
      </c>
      <c r="D59" s="63">
        <v>40.608</v>
      </c>
      <c r="E59" s="63">
        <v>40.608</v>
      </c>
      <c r="F59" s="63">
        <v>40.702</v>
      </c>
      <c r="G59" s="63">
        <v>40.608</v>
      </c>
      <c r="H59" s="63">
        <v>40.608</v>
      </c>
      <c r="I59" s="63">
        <v>40.513999999999996</v>
      </c>
      <c r="J59" s="63">
        <v>40.89</v>
      </c>
      <c r="K59" s="63">
        <v>40.796</v>
      </c>
      <c r="L59" s="63">
        <v>40.984</v>
      </c>
      <c r="M59" s="63">
        <v>40.90387134270964</v>
      </c>
      <c r="N59" s="63">
        <v>40.89197330406859</v>
      </c>
      <c r="O59" s="63">
        <v>40.74160698767417</v>
      </c>
      <c r="P59" s="63">
        <v>41.01951596423753</v>
      </c>
      <c r="Q59" s="63">
        <v>40.97279302083892</v>
      </c>
      <c r="R59" s="63">
        <v>40.84864053909261</v>
      </c>
      <c r="S59" s="63">
        <v>40.7</v>
      </c>
    </row>
    <row r="60" spans="1:19" ht="10.5" customHeight="1">
      <c r="A60" s="61" t="s">
        <v>84</v>
      </c>
      <c r="B60" s="63" t="s">
        <v>58</v>
      </c>
      <c r="C60" s="63">
        <v>40.09</v>
      </c>
      <c r="D60" s="63">
        <v>41.04</v>
      </c>
      <c r="E60" s="63">
        <v>41.135</v>
      </c>
      <c r="F60" s="63">
        <v>41.23</v>
      </c>
      <c r="G60" s="63">
        <v>41.135</v>
      </c>
      <c r="H60" s="63">
        <v>41.23</v>
      </c>
      <c r="I60" s="63">
        <v>41.60999999999999</v>
      </c>
      <c r="J60" s="63">
        <v>40.66</v>
      </c>
      <c r="K60" s="63">
        <v>40.565</v>
      </c>
      <c r="L60" s="63">
        <v>41.04</v>
      </c>
      <c r="M60" s="63">
        <v>41.23</v>
      </c>
      <c r="N60" s="63">
        <v>40.754999999999995</v>
      </c>
      <c r="O60" s="63">
        <v>40.925380347283344</v>
      </c>
      <c r="P60" s="63">
        <v>41.1</v>
      </c>
      <c r="Q60" s="63">
        <v>40.92641095634443</v>
      </c>
      <c r="R60" s="63">
        <v>40.92641095634443</v>
      </c>
      <c r="S60" s="63">
        <v>40.9</v>
      </c>
    </row>
    <row r="61" spans="1:19" ht="10.5" customHeight="1">
      <c r="A61" s="2" t="s">
        <v>167</v>
      </c>
      <c r="B61" s="63"/>
      <c r="C61" s="71" t="s">
        <v>59</v>
      </c>
      <c r="D61" s="71" t="s">
        <v>59</v>
      </c>
      <c r="E61" s="71" t="s">
        <v>59</v>
      </c>
      <c r="F61" s="71" t="s">
        <v>59</v>
      </c>
      <c r="G61" s="71" t="s">
        <v>59</v>
      </c>
      <c r="H61" s="71" t="s">
        <v>59</v>
      </c>
      <c r="I61" s="71" t="s">
        <v>59</v>
      </c>
      <c r="J61" s="63"/>
      <c r="K61" s="63"/>
      <c r="L61" s="63"/>
      <c r="M61" s="63"/>
      <c r="N61" s="63"/>
      <c r="O61" s="63">
        <v>29.896</v>
      </c>
      <c r="P61" s="63">
        <v>30.396</v>
      </c>
      <c r="Q61" s="63">
        <v>29.81</v>
      </c>
      <c r="R61" s="63">
        <v>29.474</v>
      </c>
      <c r="S61" s="63">
        <v>29.455</v>
      </c>
    </row>
    <row r="62" spans="1:19" ht="10.5" customHeight="1">
      <c r="A62" s="2" t="s">
        <v>168</v>
      </c>
      <c r="B62" s="33" t="s">
        <v>58</v>
      </c>
      <c r="C62" s="71" t="s">
        <v>59</v>
      </c>
      <c r="D62" s="33">
        <v>37.525</v>
      </c>
      <c r="E62" s="33">
        <v>37.525</v>
      </c>
      <c r="F62" s="33">
        <v>34.01</v>
      </c>
      <c r="G62" s="33">
        <v>34.01</v>
      </c>
      <c r="H62" s="33">
        <v>34.01</v>
      </c>
      <c r="I62" s="33">
        <v>34.01</v>
      </c>
      <c r="J62" s="33">
        <v>34.01</v>
      </c>
      <c r="K62" s="33">
        <v>34.01</v>
      </c>
      <c r="L62" s="33">
        <v>34.01</v>
      </c>
      <c r="M62" s="33">
        <v>33.971999999999994</v>
      </c>
      <c r="N62" s="33">
        <v>33.971999999999994</v>
      </c>
      <c r="O62" s="33">
        <v>33.971999999999994</v>
      </c>
      <c r="P62" s="33">
        <v>33.971999999999994</v>
      </c>
      <c r="Q62" s="33">
        <v>33.971999999999994</v>
      </c>
      <c r="R62" s="33">
        <v>33.971999999999994</v>
      </c>
      <c r="S62" s="33">
        <v>33.971999999999994</v>
      </c>
    </row>
    <row r="63" spans="1:19" ht="12.75" customHeight="1" thickBot="1">
      <c r="A63" s="59" t="s">
        <v>135</v>
      </c>
      <c r="B63" s="33"/>
      <c r="C63" s="75" t="s">
        <v>59</v>
      </c>
      <c r="D63" s="68">
        <f>SUM('Table A.2'!D63)*0.9</f>
        <v>34.56</v>
      </c>
      <c r="E63" s="68">
        <f>SUM('Table A.2'!E63)</f>
        <v>0</v>
      </c>
      <c r="F63" s="68">
        <f>SUM('Table A.2'!F63)</f>
        <v>0</v>
      </c>
      <c r="G63" s="68">
        <f>SUM('Table A.2'!G63)</f>
        <v>0</v>
      </c>
      <c r="H63" s="68">
        <f>SUM('Table A.2'!H63)</f>
        <v>0</v>
      </c>
      <c r="I63" s="68">
        <f>SUM('Table A.2'!I63)*0.9</f>
        <v>35.46</v>
      </c>
      <c r="J63" s="68">
        <f>SUM('Table A.2'!J63)*0.9</f>
        <v>0</v>
      </c>
      <c r="K63" s="68">
        <f>SUM('Table A.2'!K63)*0.9</f>
        <v>0</v>
      </c>
      <c r="L63" s="68">
        <f>SUM('Table A.2'!L63)*0.9</f>
        <v>35.64</v>
      </c>
      <c r="M63" s="68">
        <f>SUM('Table A.2'!M63)*0.9</f>
        <v>35.64</v>
      </c>
      <c r="N63" s="68">
        <f>SUM('Table A.2'!N63)*0.9</f>
        <v>35.64</v>
      </c>
      <c r="O63" s="68">
        <f>SUM('Table A.2'!O63)*0.9</f>
        <v>35.82</v>
      </c>
      <c r="P63" s="68">
        <f>SUM('Table A.2'!P63)*0.9</f>
        <v>35.730000000000004</v>
      </c>
      <c r="Q63" s="68">
        <f>SUM('Table A.2'!Q63)*0.9</f>
        <v>35.694950436443094</v>
      </c>
      <c r="R63" s="68">
        <f>SUM('Table A.2'!R63)*0.9</f>
        <v>36</v>
      </c>
      <c r="S63" s="68">
        <f>SUM('Table A.2'!S63)*0.9</f>
        <v>36.09</v>
      </c>
    </row>
    <row r="64" spans="1:19" ht="11.25" customHeight="1" hidden="1" thickTop="1">
      <c r="A64" s="29" t="s">
        <v>118</v>
      </c>
      <c r="B64" s="30" t="s">
        <v>58</v>
      </c>
      <c r="C64" s="31" t="s">
        <v>59</v>
      </c>
      <c r="D64" s="30">
        <f>'Table A.2'!D64*0.95</f>
        <v>28.214999999999996</v>
      </c>
      <c r="E64" s="30">
        <f>'Table A.2'!E64*0.95</f>
        <v>28.214999999999996</v>
      </c>
      <c r="F64" s="30">
        <f>'Table A.2'!F64*0.95</f>
        <v>28.214999999999996</v>
      </c>
      <c r="G64" s="31" t="s">
        <v>59</v>
      </c>
      <c r="H64" s="31" t="s">
        <v>59</v>
      </c>
      <c r="I64" s="31" t="s">
        <v>59</v>
      </c>
      <c r="J64" s="31" t="s">
        <v>59</v>
      </c>
      <c r="K64" s="31" t="s">
        <v>59</v>
      </c>
      <c r="L64" s="31" t="s">
        <v>59</v>
      </c>
      <c r="M64" s="31" t="s">
        <v>59</v>
      </c>
      <c r="N64" s="31" t="s">
        <v>58</v>
      </c>
      <c r="O64" s="31" t="s">
        <v>58</v>
      </c>
      <c r="P64" s="31" t="s">
        <v>58</v>
      </c>
      <c r="Q64" s="31" t="s">
        <v>58</v>
      </c>
      <c r="R64" s="31" t="s">
        <v>58</v>
      </c>
      <c r="S64" s="53" t="s">
        <v>58</v>
      </c>
    </row>
    <row r="65" spans="1:18" ht="2.25" customHeight="1" thickTop="1">
      <c r="A65" s="26" t="s">
        <v>0</v>
      </c>
      <c r="B65" s="26"/>
      <c r="C65" s="26"/>
      <c r="D65" s="26"/>
      <c r="E65" s="26"/>
      <c r="F65" s="26"/>
      <c r="G65" s="26"/>
      <c r="H65" s="26"/>
      <c r="I65" s="26"/>
      <c r="J65" s="28"/>
      <c r="K65" s="25"/>
      <c r="L65" s="25"/>
      <c r="M65" s="27">
        <f>'Table A.2'!M65*0.95</f>
        <v>0</v>
      </c>
      <c r="N65" s="27">
        <f>'Table A.2'!N65*0.95</f>
        <v>0</v>
      </c>
      <c r="O65" s="25"/>
      <c r="P65" s="25"/>
      <c r="Q65" s="25"/>
      <c r="R65" s="25"/>
    </row>
    <row r="66" spans="1:14" s="3" customFormat="1" ht="9.75" customHeight="1">
      <c r="A66" s="77" t="s">
        <v>94</v>
      </c>
      <c r="B66" s="77"/>
      <c r="D66" s="77"/>
      <c r="E66" s="77"/>
      <c r="F66" s="77"/>
      <c r="G66" s="77"/>
      <c r="H66" s="2"/>
      <c r="I66" s="2"/>
      <c r="J66" s="37"/>
      <c r="N66" s="55"/>
    </row>
    <row r="67" spans="1:14" s="3" customFormat="1" ht="9.75" customHeight="1">
      <c r="A67" s="77" t="s">
        <v>95</v>
      </c>
      <c r="C67" s="2"/>
      <c r="D67" s="2"/>
      <c r="E67" s="2"/>
      <c r="F67" s="2"/>
      <c r="G67" s="2"/>
      <c r="H67" s="2"/>
      <c r="I67" s="2"/>
      <c r="J67" s="37"/>
      <c r="N67" s="55"/>
    </row>
  </sheetData>
  <sheetProtection/>
  <printOptions/>
  <pageMargins left="0.6692913385826772" right="0.6692913385826772" top="0.5118110236220472" bottom="0.5118110236220472" header="0.2755905511811024" footer="0.2755905511811024"/>
  <pageSetup firstPageNumber="212" useFirstPageNumber="1" horizontalDpi="600" verticalDpi="600" orientation="portrait" paperSize="9" scale="90" r:id="rId1"/>
  <headerFooter alignWithMargins="0">
    <oddFooter>&amp;C233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Janes</dc:creator>
  <cp:keywords/>
  <dc:description/>
  <cp:lastModifiedBy>e680</cp:lastModifiedBy>
  <cp:lastPrinted>2011-07-04T09:17:16Z</cp:lastPrinted>
  <dcterms:created xsi:type="dcterms:W3CDTF">2001-08-10T16:03:39Z</dcterms:created>
  <dcterms:modified xsi:type="dcterms:W3CDTF">2012-01-17T09:25:05Z</dcterms:modified>
  <cp:category/>
  <cp:version/>
  <cp:contentType/>
  <cp:contentStatus/>
</cp:coreProperties>
</file>