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<sst xmlns="http://schemas.openxmlformats.org/spreadsheetml/2006/main" count="81" uniqueCount="57">
  <si>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% Obligation</t>
  </si>
  <si>
    <t>Buy Out Price (£ / MWh)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</si>
  <si>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</si>
  <si>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</si>
  <si>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</si>
  <si>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</si>
  <si>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</si>
  <si>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</si>
  <si>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</si>
  <si>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</si>
  <si>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</si>
  <si>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</si>
  <si>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 xml:space="preserve">2003-04 </t>
  </si>
  <si>
    <t xml:space="preserve">2004-05 </t>
  </si>
  <si>
    <t>2005-06</t>
  </si>
  <si>
    <t xml:space="preserve"> 2006-07</t>
  </si>
  <si>
    <t>Total Obligation (% of demand)</t>
  </si>
  <si>
    <t xml:space="preserve">Total obligation (MWh) </t>
  </si>
  <si>
    <t>Total number of ROCs presented</t>
  </si>
  <si>
    <t>Shortfall in ROCs presented</t>
  </si>
  <si>
    <t>Buy Out Price</t>
  </si>
  <si>
    <t xml:space="preserve">Value of Buy Out Fund </t>
  </si>
  <si>
    <t>£167M</t>
  </si>
  <si>
    <t>£136M</t>
  </si>
  <si>
    <t>£128M</t>
  </si>
  <si>
    <t>£217M</t>
  </si>
  <si>
    <t>Markup value</t>
  </si>
  <si>
    <t>Full Value of ROC</t>
  </si>
  <si>
    <t xml:space="preserve"> % compliance</t>
  </si>
  <si>
    <t>2007-08</t>
  </si>
  <si>
    <t>2008 - 09</t>
  </si>
  <si>
    <t xml:space="preserve">2009 – 10 </t>
  </si>
  <si>
    <t>Compliance with Renewable Obligation and value of ROC Market</t>
  </si>
  <si>
    <t>Renewable obligation Buy-Out Prices and Obligation</t>
  </si>
  <si>
    <t>2010-11</t>
  </si>
  <si>
    <t>2011-12</t>
  </si>
  <si>
    <t>2012-2013</t>
  </si>
  <si>
    <t>11.4**</t>
  </si>
  <si>
    <t>12.4**</t>
  </si>
  <si>
    <t>** Headroom Principle may apply in which case sepcific % Obligation Targets will not</t>
  </si>
  <si>
    <t>Mutualisation Ceiling</t>
  </si>
  <si>
    <t xml:space="preserve"> </t>
  </si>
  <si>
    <t>Total obligation (ROCs)</t>
  </si>
  <si>
    <t>Total ROCs presented</t>
  </si>
  <si>
    <t>Of which GB ROCs</t>
  </si>
  <si>
    <t>Of which NI ROCs</t>
  </si>
  <si>
    <t>Percentage met by ROCs</t>
  </si>
  <si>
    <t>Total buy-out paid</t>
  </si>
  <si>
    <t>Total late payments paid</t>
  </si>
  <si>
    <t>Shortfall in buy-out and late payment fund</t>
  </si>
  <si>
    <t>Buy-out fund for redistribution</t>
  </si>
  <si>
    <t>Late payments fund for redistribution</t>
  </si>
  <si>
    <t>Redistribution per ROC presented</t>
  </si>
  <si>
    <t>‘Worth’ of a ROC to a supplier</t>
  </si>
  <si>
    <t>England &amp; Wales</t>
  </si>
  <si>
    <t>Scotland</t>
  </si>
  <si>
    <t>Northern Ireland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</si>
</sst>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.0"/>
    <numFmt numFmtId="170" formatCode="&quot;£&quot;#,##0.0;[Red]\-&quot;£&quot;#,##0.0"/>
    <numFmt numFmtId="171" formatCode="&quot;£&quot;#,##0.0\ &quot;M&quot;"/>
    <numFmt numFmtId="172" formatCode="&quot;£&quot;#,##0.0"/>
    <numFmt numFmtId="173" formatCode="&quot;£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33CC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 readingOrder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left" wrapText="1" readingOrder="1"/>
    </xf>
    <xf numFmtId="0" fontId="46" fillId="33" borderId="10" xfId="0" applyFont="1" applyFill="1" applyBorder="1" applyAlignment="1">
      <alignment horizontal="left" wrapText="1" readingOrder="1"/>
    </xf>
    <xf numFmtId="0" fontId="46" fillId="33" borderId="10" xfId="0" applyFont="1" applyFill="1" applyBorder="1" applyAlignment="1">
      <alignment horizontal="center" wrapText="1" readingOrder="1"/>
    </xf>
    <xf numFmtId="0" fontId="47" fillId="32" borderId="10" xfId="0" applyFont="1" applyFill="1" applyBorder="1" applyAlignment="1">
      <alignment horizontal="center" wrapText="1" readingOrder="1"/>
    </xf>
    <xf numFmtId="0" fontId="48" fillId="34" borderId="10" xfId="0" applyFont="1" applyFill="1" applyBorder="1" applyAlignment="1">
      <alignment horizontal="center" wrapText="1" readingOrder="1"/>
    </xf>
    <xf numFmtId="0" fontId="47" fillId="32" borderId="10" xfId="0" applyFont="1" applyFill="1" applyBorder="1" applyAlignment="1">
      <alignment horizontal="left" wrapText="1" readingOrder="1"/>
    </xf>
    <xf numFmtId="0" fontId="42" fillId="0" borderId="0" xfId="0" applyFont="1" applyAlignment="1">
      <alignment/>
    </xf>
    <xf numFmtId="10" fontId="47" fillId="32" borderId="10" xfId="0" applyNumberFormat="1" applyFont="1" applyFill="1" applyBorder="1" applyAlignment="1">
      <alignment horizontal="center" vertical="center" wrapText="1" readingOrder="1"/>
    </xf>
    <xf numFmtId="10" fontId="48" fillId="34" borderId="10" xfId="0" applyNumberFormat="1" applyFont="1" applyFill="1" applyBorder="1" applyAlignment="1">
      <alignment horizontal="center" vertical="center" wrapText="1" readingOrder="1"/>
    </xf>
    <xf numFmtId="3" fontId="47" fillId="32" borderId="10" xfId="0" applyNumberFormat="1" applyFont="1" applyFill="1" applyBorder="1" applyAlignment="1">
      <alignment horizontal="center" vertical="center" wrapText="1" readingOrder="1"/>
    </xf>
    <xf numFmtId="3" fontId="48" fillId="34" borderId="10" xfId="0" applyNumberFormat="1" applyFont="1" applyFill="1" applyBorder="1" applyAlignment="1">
      <alignment horizontal="center" vertical="center" wrapText="1" readingOrder="1"/>
    </xf>
    <xf numFmtId="8" fontId="47" fillId="32" borderId="10" xfId="0" applyNumberFormat="1" applyFont="1" applyFill="1" applyBorder="1" applyAlignment="1">
      <alignment horizontal="center" vertical="center" wrapText="1" readingOrder="1"/>
    </xf>
    <xf numFmtId="8" fontId="48" fillId="34" borderId="10" xfId="0" applyNumberFormat="1" applyFont="1" applyFill="1" applyBorder="1" applyAlignment="1">
      <alignment horizontal="center" vertical="center" wrapText="1" readingOrder="1"/>
    </xf>
    <xf numFmtId="0" fontId="47" fillId="32" borderId="10" xfId="0" applyFont="1" applyFill="1" applyBorder="1" applyAlignment="1">
      <alignment horizontal="center" vertical="center" wrapText="1" readingOrder="1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50" fillId="32" borderId="10" xfId="0" applyFont="1" applyFill="1" applyBorder="1" applyAlignment="1">
      <alignment horizontal="center" vertical="center"/>
    </xf>
    <xf numFmtId="10" fontId="50" fillId="32" borderId="10" xfId="0" applyNumberFormat="1" applyFont="1" applyFill="1" applyBorder="1" applyAlignment="1">
      <alignment horizontal="center" vertical="center"/>
    </xf>
    <xf numFmtId="8" fontId="46" fillId="33" borderId="10" xfId="0" applyNumberFormat="1" applyFont="1" applyFill="1" applyBorder="1" applyAlignment="1">
      <alignment horizontal="center" wrapText="1" readingOrder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8" fontId="50" fillId="32" borderId="10" xfId="0" applyNumberFormat="1" applyFont="1" applyFill="1" applyBorder="1" applyAlignment="1">
      <alignment horizontal="center" vertical="center"/>
    </xf>
    <xf numFmtId="168" fontId="47" fillId="32" borderId="10" xfId="0" applyNumberFormat="1" applyFont="1" applyFill="1" applyBorder="1" applyAlignment="1">
      <alignment horizontal="center" vertical="center" wrapText="1" readingOrder="1"/>
    </xf>
    <xf numFmtId="168" fontId="48" fillId="34" borderId="10" xfId="0" applyNumberFormat="1" applyFont="1" applyFill="1" applyBorder="1" applyAlignment="1">
      <alignment horizontal="center" vertical="center" wrapText="1" readingOrder="1"/>
    </xf>
    <xf numFmtId="0" fontId="51" fillId="0" borderId="11" xfId="0" applyFont="1" applyBorder="1" applyAlignment="1">
      <alignment vertical="top" wrapText="1"/>
    </xf>
    <xf numFmtId="3" fontId="52" fillId="0" borderId="12" xfId="0" applyNumberFormat="1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3" fontId="52" fillId="0" borderId="14" xfId="0" applyNumberFormat="1" applyFont="1" applyBorder="1" applyAlignment="1">
      <alignment vertical="top" wrapText="1"/>
    </xf>
    <xf numFmtId="9" fontId="52" fillId="0" borderId="14" xfId="0" applyNumberFormat="1" applyFont="1" applyBorder="1" applyAlignment="1">
      <alignment vertical="top" wrapText="1"/>
    </xf>
    <xf numFmtId="6" fontId="52" fillId="0" borderId="14" xfId="0" applyNumberFormat="1" applyFont="1" applyBorder="1" applyAlignment="1">
      <alignment vertical="top" wrapText="1"/>
    </xf>
    <xf numFmtId="8" fontId="52" fillId="0" borderId="14" xfId="0" applyNumberFormat="1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3" fontId="54" fillId="0" borderId="12" xfId="0" applyNumberFormat="1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3" fontId="54" fillId="0" borderId="14" xfId="0" applyNumberFormat="1" applyFont="1" applyBorder="1" applyAlignment="1">
      <alignment vertical="top" wrapText="1"/>
    </xf>
    <xf numFmtId="9" fontId="54" fillId="0" borderId="14" xfId="0" applyNumberFormat="1" applyFont="1" applyBorder="1" applyAlignment="1">
      <alignment vertical="top" wrapText="1"/>
    </xf>
    <xf numFmtId="6" fontId="54" fillId="0" borderId="14" xfId="0" applyNumberFormat="1" applyFont="1" applyBorder="1" applyAlignment="1">
      <alignment vertical="top" wrapText="1"/>
    </xf>
    <xf numFmtId="8" fontId="54" fillId="0" borderId="14" xfId="0" applyNumberFormat="1" applyFont="1" applyBorder="1" applyAlignment="1">
      <alignment vertical="top" wrapText="1"/>
    </xf>
    <xf numFmtId="8" fontId="55" fillId="0" borderId="14" xfId="0" applyNumberFormat="1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 horizontal="center"/>
    </xf>
    <xf numFmtId="168" fontId="0" fillId="0" borderId="0" xfId="57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70" fontId="42" fillId="0" borderId="0" xfId="0" applyNumberFormat="1" applyFont="1" applyAlignment="1">
      <alignment/>
    </xf>
    <xf numFmtId="171" fontId="50" fillId="32" borderId="10" xfId="0" applyNumberFormat="1" applyFont="1" applyFill="1" applyBorder="1" applyAlignment="1">
      <alignment horizontal="center" vertical="center"/>
    </xf>
    <xf numFmtId="171" fontId="48" fillId="34" borderId="10" xfId="0" applyNumberFormat="1" applyFont="1" applyFill="1" applyBorder="1" applyAlignment="1">
      <alignment horizontal="center" vertical="center"/>
    </xf>
    <xf numFmtId="168" fontId="50" fillId="32" borderId="10" xfId="57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4" fontId="50" fillId="32" borderId="10" xfId="0" applyNumberFormat="1" applyFont="1" applyFill="1" applyBorder="1" applyAlignment="1">
      <alignment horizontal="center" vertical="center"/>
    </xf>
    <xf numFmtId="3" fontId="56" fillId="3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1">
      <selection activeCell="A31" sqref="A31"/>
    </sheetView>
  </sheetViews>
  <sheetFormatPr defaultColWidth="9.140625" defaultRowHeight="15"/>
  <cols>
    <col min="1" max="1" width="25.57421875" style="0" customWidth="1"/>
    <col min="2" max="2" width="14.7109375" style="0" customWidth="1"/>
    <col min="3" max="3" width="13.28125" style="0" customWidth="1"/>
    <col min="4" max="4" width="17.28125" style="0" customWidth="1"/>
    <col min="5" max="5" width="12.57421875" style="0" customWidth="1"/>
    <col min="6" max="6" width="12.140625" style="0" customWidth="1"/>
    <col min="7" max="7" width="13.7109375" style="0" customWidth="1"/>
    <col min="8" max="8" width="12.421875" style="0" customWidth="1"/>
    <col min="9" max="9" width="13.57421875" style="19" customWidth="1"/>
    <col min="10" max="10" width="12.8515625" style="19" customWidth="1"/>
    <col min="12" max="12" width="14.8515625" style="0" bestFit="1" customWidth="1"/>
  </cols>
  <sheetData>
    <row r="2" ht="15">
      <c r="A2" s="18" t="s">
        <v>33</v>
      </c>
    </row>
    <row r="3" ht="15.75" thickBot="1"/>
    <row r="4" spans="1:10" s="3" customFormat="1" ht="48" thickBot="1">
      <c r="A4" s="1"/>
      <c r="B4" s="2" t="s">
        <v>0</v>
      </c>
      <c r="C4" s="2" t="s">
        <v>1</v>
      </c>
      <c r="D4" s="24" t="s">
        <v>40</v>
      </c>
      <c r="I4" s="20"/>
      <c r="J4" s="20"/>
    </row>
    <row r="5" spans="1:10" s="3" customFormat="1" ht="16.5" thickBot="1">
      <c r="A5" s="4" t="s">
        <v>2</v>
      </c>
      <c r="B5" s="2">
        <v>3</v>
      </c>
      <c r="C5" s="2">
        <v>30</v>
      </c>
      <c r="D5" s="25"/>
      <c r="I5" s="20"/>
      <c r="J5" s="20"/>
    </row>
    <row r="6" spans="1:10" s="3" customFormat="1" ht="16.5" thickBot="1">
      <c r="A6" s="4" t="s">
        <v>3</v>
      </c>
      <c r="B6" s="2">
        <v>4.3</v>
      </c>
      <c r="C6" s="2">
        <v>30.51</v>
      </c>
      <c r="D6" s="25"/>
      <c r="I6" s="20"/>
      <c r="J6" s="20"/>
    </row>
    <row r="7" spans="1:10" s="3" customFormat="1" ht="16.5" thickBot="1">
      <c r="A7" s="4" t="s">
        <v>4</v>
      </c>
      <c r="B7" s="2">
        <v>4.9</v>
      </c>
      <c r="C7" s="2">
        <v>31.39</v>
      </c>
      <c r="D7" s="25"/>
      <c r="I7" s="20"/>
      <c r="J7" s="20"/>
    </row>
    <row r="8" spans="1:10" s="3" customFormat="1" ht="16.5" thickBot="1">
      <c r="A8" s="4" t="s">
        <v>5</v>
      </c>
      <c r="B8" s="2">
        <v>5.5</v>
      </c>
      <c r="C8" s="2">
        <v>32.33</v>
      </c>
      <c r="D8" s="25"/>
      <c r="I8" s="20"/>
      <c r="J8" s="20"/>
    </row>
    <row r="9" spans="1:10" s="3" customFormat="1" ht="16.5" thickBot="1">
      <c r="A9" s="4" t="s">
        <v>6</v>
      </c>
      <c r="B9" s="2">
        <v>6.7</v>
      </c>
      <c r="C9" s="2">
        <v>33.24</v>
      </c>
      <c r="D9" s="25"/>
      <c r="I9" s="20"/>
      <c r="J9" s="20"/>
    </row>
    <row r="10" spans="1:10" s="3" customFormat="1" ht="16.5" thickBot="1">
      <c r="A10" s="4" t="s">
        <v>7</v>
      </c>
      <c r="B10" s="2">
        <v>7.9</v>
      </c>
      <c r="C10" s="2">
        <v>34.3</v>
      </c>
      <c r="D10" s="25"/>
      <c r="I10" s="20"/>
      <c r="J10" s="20"/>
    </row>
    <row r="11" spans="1:10" s="3" customFormat="1" ht="16.5" thickBot="1">
      <c r="A11" s="4" t="s">
        <v>8</v>
      </c>
      <c r="B11" s="2">
        <v>9.1</v>
      </c>
      <c r="C11" s="2">
        <v>35.76</v>
      </c>
      <c r="D11" s="25"/>
      <c r="I11" s="20"/>
      <c r="J11" s="20"/>
    </row>
    <row r="12" spans="1:10" s="3" customFormat="1" ht="16.5" thickBot="1">
      <c r="A12" s="4" t="s">
        <v>9</v>
      </c>
      <c r="B12" s="2">
        <v>9.7</v>
      </c>
      <c r="C12" s="2">
        <v>37.19</v>
      </c>
      <c r="D12" s="25"/>
      <c r="I12" s="20"/>
      <c r="J12" s="20"/>
    </row>
    <row r="13" spans="1:10" s="3" customFormat="1" ht="16.5" thickBot="1">
      <c r="A13" s="4" t="s">
        <v>10</v>
      </c>
      <c r="B13" s="2">
        <v>10.4</v>
      </c>
      <c r="C13" s="2">
        <v>36.99</v>
      </c>
      <c r="D13" s="25"/>
      <c r="E13" s="3" t="s">
        <v>39</v>
      </c>
      <c r="I13" s="20"/>
      <c r="J13" s="20"/>
    </row>
    <row r="14" spans="1:10" s="3" customFormat="1" ht="16.5" thickBot="1">
      <c r="A14" s="5" t="s">
        <v>11</v>
      </c>
      <c r="B14" s="6" t="s">
        <v>37</v>
      </c>
      <c r="C14" s="6">
        <v>38.69</v>
      </c>
      <c r="D14" s="25"/>
      <c r="I14" s="20"/>
      <c r="J14" s="20"/>
    </row>
    <row r="15" spans="1:4" ht="16.5" thickBot="1">
      <c r="A15" s="5" t="s">
        <v>36</v>
      </c>
      <c r="B15" s="6" t="s">
        <v>38</v>
      </c>
      <c r="C15" s="23">
        <v>40.71</v>
      </c>
      <c r="D15" s="26">
        <v>245212161.7</v>
      </c>
    </row>
    <row r="17" ht="15">
      <c r="B17" t="s">
        <v>41</v>
      </c>
    </row>
    <row r="18" ht="15">
      <c r="A18" s="18" t="s">
        <v>32</v>
      </c>
    </row>
    <row r="19" ht="15.75" thickBot="1"/>
    <row r="20" spans="1:10" s="10" customFormat="1" ht="15.75" thickBot="1">
      <c r="A20" s="9"/>
      <c r="B20" s="7" t="s">
        <v>12</v>
      </c>
      <c r="C20" s="7" t="s">
        <v>13</v>
      </c>
      <c r="D20" s="7" t="s">
        <v>14</v>
      </c>
      <c r="E20" s="7" t="s">
        <v>15</v>
      </c>
      <c r="F20" s="8" t="s">
        <v>29</v>
      </c>
      <c r="G20" s="8" t="s">
        <v>30</v>
      </c>
      <c r="H20" s="8" t="s">
        <v>31</v>
      </c>
      <c r="I20" s="21" t="s">
        <v>34</v>
      </c>
      <c r="J20" s="21" t="s">
        <v>35</v>
      </c>
    </row>
    <row r="21" spans="1:10" s="10" customFormat="1" ht="30" thickBot="1">
      <c r="A21" s="9" t="s">
        <v>16</v>
      </c>
      <c r="B21" s="11">
        <v>0.043</v>
      </c>
      <c r="C21" s="11">
        <v>0.049</v>
      </c>
      <c r="D21" s="11">
        <v>0.055</v>
      </c>
      <c r="E21" s="11">
        <v>0.067</v>
      </c>
      <c r="F21" s="12">
        <v>0.079</v>
      </c>
      <c r="G21" s="12">
        <v>0.091</v>
      </c>
      <c r="H21" s="12">
        <v>0.097</v>
      </c>
      <c r="I21" s="22">
        <v>0.104</v>
      </c>
      <c r="J21" s="22">
        <v>0.114</v>
      </c>
    </row>
    <row r="22" spans="1:10" s="10" customFormat="1" ht="15.75" thickBot="1">
      <c r="A22" s="9" t="s">
        <v>17</v>
      </c>
      <c r="B22" s="13">
        <v>12387720</v>
      </c>
      <c r="C22" s="13">
        <v>14315784</v>
      </c>
      <c r="D22" s="13">
        <v>16175906</v>
      </c>
      <c r="E22" s="13">
        <v>19390016</v>
      </c>
      <c r="F22" s="14">
        <v>25551357</v>
      </c>
      <c r="G22" s="14">
        <v>28975678</v>
      </c>
      <c r="H22" s="14">
        <v>30101092</v>
      </c>
      <c r="I22" s="58">
        <f>Sheet2!J5</f>
        <v>34749418</v>
      </c>
      <c r="J22" s="21"/>
    </row>
    <row r="23" spans="1:10" s="10" customFormat="1" ht="30" thickBot="1">
      <c r="A23" s="9" t="s">
        <v>18</v>
      </c>
      <c r="B23" s="13">
        <v>6914524</v>
      </c>
      <c r="C23" s="13">
        <v>9971851</v>
      </c>
      <c r="D23" s="13">
        <v>12232153</v>
      </c>
      <c r="E23" s="13">
        <v>12868408</v>
      </c>
      <c r="F23" s="14">
        <v>16466751</v>
      </c>
      <c r="G23" s="14">
        <v>18948878</v>
      </c>
      <c r="H23" s="14">
        <v>21337205</v>
      </c>
      <c r="I23" s="58">
        <f>Sheet2!J6</f>
        <v>24969364</v>
      </c>
      <c r="J23" s="21"/>
    </row>
    <row r="24" spans="1:10" s="10" customFormat="1" ht="30" thickBot="1">
      <c r="A24" s="9" t="s">
        <v>19</v>
      </c>
      <c r="B24" s="13">
        <v>5473196</v>
      </c>
      <c r="C24" s="13">
        <v>4343933</v>
      </c>
      <c r="D24" s="13">
        <v>3943753</v>
      </c>
      <c r="E24" s="13">
        <v>6521608</v>
      </c>
      <c r="F24" s="14">
        <v>9084606</v>
      </c>
      <c r="G24" s="14">
        <v>10026800</v>
      </c>
      <c r="H24" s="14">
        <v>8763887</v>
      </c>
      <c r="I24" s="58">
        <f>I22-I23</f>
        <v>9780054</v>
      </c>
      <c r="J24" s="21"/>
    </row>
    <row r="25" spans="1:10" s="10" customFormat="1" ht="15.75" thickBot="1">
      <c r="A25" s="9" t="s">
        <v>20</v>
      </c>
      <c r="B25" s="15">
        <v>30.51</v>
      </c>
      <c r="C25" s="15">
        <v>31.39</v>
      </c>
      <c r="D25" s="15">
        <v>32.33</v>
      </c>
      <c r="E25" s="15">
        <v>33.24</v>
      </c>
      <c r="F25" s="16">
        <v>34.3</v>
      </c>
      <c r="G25" s="16">
        <v>35.76</v>
      </c>
      <c r="H25" s="16">
        <v>37.19</v>
      </c>
      <c r="I25" s="27">
        <v>36.19</v>
      </c>
      <c r="J25" s="27">
        <v>38.69</v>
      </c>
    </row>
    <row r="26" spans="1:13" s="10" customFormat="1" ht="15.75" thickBot="1">
      <c r="A26" s="9" t="s">
        <v>21</v>
      </c>
      <c r="B26" s="17" t="s">
        <v>22</v>
      </c>
      <c r="C26" s="17" t="s">
        <v>23</v>
      </c>
      <c r="D26" s="17" t="s">
        <v>24</v>
      </c>
      <c r="E26" s="17" t="s">
        <v>25</v>
      </c>
      <c r="F26" s="54">
        <f>Sheet2!G13/1000000</f>
        <v>306.203076</v>
      </c>
      <c r="G26" s="54">
        <f>Sheet2!H13/1000000</f>
        <v>351.47808</v>
      </c>
      <c r="H26" s="54">
        <f>Sheet2!I13/1000000</f>
        <v>323.306752</v>
      </c>
      <c r="I26" s="53">
        <f>Sheet2!J13/1000000</f>
        <v>357.619838</v>
      </c>
      <c r="J26" s="21"/>
      <c r="L26" s="52"/>
      <c r="M26" s="52"/>
    </row>
    <row r="27" spans="1:10" s="10" customFormat="1" ht="15.75" thickBot="1">
      <c r="A27" s="9" t="s">
        <v>26</v>
      </c>
      <c r="B27" s="15">
        <v>22.92</v>
      </c>
      <c r="C27" s="15">
        <v>13.66</v>
      </c>
      <c r="D27" s="15">
        <v>10.21</v>
      </c>
      <c r="E27" s="15">
        <v>16.04</v>
      </c>
      <c r="F27" s="16">
        <v>18.65</v>
      </c>
      <c r="G27" s="16">
        <v>18.61</v>
      </c>
      <c r="H27" s="16">
        <v>15.17</v>
      </c>
      <c r="I27" s="57">
        <f>Sheet2!J15</f>
        <v>14.35</v>
      </c>
      <c r="J27" s="21"/>
    </row>
    <row r="28" spans="1:10" s="10" customFormat="1" ht="15.75" thickBot="1">
      <c r="A28" s="9" t="s">
        <v>27</v>
      </c>
      <c r="B28" s="15">
        <v>53.43</v>
      </c>
      <c r="C28" s="15">
        <v>45.05</v>
      </c>
      <c r="D28" s="15">
        <v>42.54</v>
      </c>
      <c r="E28" s="15">
        <v>49.28</v>
      </c>
      <c r="F28" s="16">
        <v>52.95</v>
      </c>
      <c r="G28" s="16">
        <v>54.37</v>
      </c>
      <c r="H28" s="16">
        <v>52.36</v>
      </c>
      <c r="I28" s="27">
        <f>Sheet2!J16</f>
        <v>51.34</v>
      </c>
      <c r="J28" s="21"/>
    </row>
    <row r="29" spans="1:10" s="10" customFormat="1" ht="15.75" thickBot="1">
      <c r="A29" s="9" t="s">
        <v>28</v>
      </c>
      <c r="B29" s="28">
        <v>0.558</v>
      </c>
      <c r="C29" s="28">
        <v>0.697</v>
      </c>
      <c r="D29" s="28">
        <v>0.756</v>
      </c>
      <c r="E29" s="28">
        <v>0.664</v>
      </c>
      <c r="F29" s="29">
        <v>0.644</v>
      </c>
      <c r="G29" s="29">
        <v>0.654</v>
      </c>
      <c r="H29" s="29">
        <v>0.709</v>
      </c>
      <c r="I29" s="55">
        <f>Sheet2!J9</f>
        <v>0.7185548834227957</v>
      </c>
      <c r="J29" s="21"/>
    </row>
    <row r="31" ht="15">
      <c r="I31" s="5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42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6.421875" style="0" customWidth="1"/>
    <col min="2" max="2" width="17.28125" style="0" customWidth="1"/>
    <col min="3" max="3" width="18.00390625" style="0" customWidth="1"/>
    <col min="4" max="4" width="15.7109375" style="0" customWidth="1"/>
    <col min="5" max="5" width="19.57421875" style="0" customWidth="1"/>
    <col min="7" max="10" width="14.28125" style="19" customWidth="1"/>
  </cols>
  <sheetData>
    <row r="4" ht="15.75" thickBot="1">
      <c r="A4" t="s">
        <v>54</v>
      </c>
    </row>
    <row r="5" spans="1:10" ht="15.75" thickBot="1">
      <c r="A5" s="30" t="s">
        <v>42</v>
      </c>
      <c r="B5" s="31">
        <v>22857584</v>
      </c>
      <c r="C5" s="31">
        <v>25944763</v>
      </c>
      <c r="D5" s="31">
        <v>26971916</v>
      </c>
      <c r="E5" s="31">
        <v>31164954</v>
      </c>
      <c r="G5" s="49">
        <f>B5+B18+B31</f>
        <v>25551357</v>
      </c>
      <c r="H5" s="49">
        <f>C5+C18+C31</f>
        <v>28975678</v>
      </c>
      <c r="I5" s="49">
        <f>D5+D18+D31</f>
        <v>30101092</v>
      </c>
      <c r="J5" s="49">
        <f>E5+E18+E31</f>
        <v>34749418</v>
      </c>
    </row>
    <row r="6" spans="1:10" ht="15.75" thickBot="1">
      <c r="A6" s="32" t="s">
        <v>43</v>
      </c>
      <c r="B6" s="33">
        <v>14562876</v>
      </c>
      <c r="C6" s="33">
        <v>16813731</v>
      </c>
      <c r="D6" s="33">
        <v>18747129</v>
      </c>
      <c r="E6" s="33">
        <v>22091017</v>
      </c>
      <c r="G6" s="49">
        <f>B6+B19+B32</f>
        <v>16466751</v>
      </c>
      <c r="H6" s="49">
        <f>C6+C19+C32</f>
        <v>18948878</v>
      </c>
      <c r="I6" s="49">
        <f>D6+D19+D32</f>
        <v>21337205</v>
      </c>
      <c r="J6" s="49">
        <f>E6+E19+E32</f>
        <v>24969364</v>
      </c>
    </row>
    <row r="7" spans="1:10" ht="15.75" thickBot="1">
      <c r="A7" s="32" t="s">
        <v>44</v>
      </c>
      <c r="B7" s="33">
        <v>14202823</v>
      </c>
      <c r="C7" s="33">
        <v>16295070</v>
      </c>
      <c r="D7" s="33">
        <v>18236598</v>
      </c>
      <c r="E7" s="33">
        <v>21613132</v>
      </c>
      <c r="G7" s="49">
        <f>B7+B20+B33</f>
        <v>16040310</v>
      </c>
      <c r="H7" s="49">
        <f>C7+C20+C33</f>
        <v>18340855</v>
      </c>
      <c r="I7" s="49">
        <f>D7+D20+D33</f>
        <v>20572990</v>
      </c>
      <c r="J7" s="49">
        <f>E7+E20+E33</f>
        <v>24152374</v>
      </c>
    </row>
    <row r="8" spans="1:10" ht="15.75" thickBot="1">
      <c r="A8" s="32" t="s">
        <v>45</v>
      </c>
      <c r="B8" s="33">
        <v>360053</v>
      </c>
      <c r="C8" s="33">
        <v>518661</v>
      </c>
      <c r="D8" s="33">
        <v>510531</v>
      </c>
      <c r="E8" s="33">
        <v>477885</v>
      </c>
      <c r="G8" s="49">
        <f>B8+B21+B34</f>
        <v>426441</v>
      </c>
      <c r="H8" s="49">
        <f>C8+C21+C34</f>
        <v>608023</v>
      </c>
      <c r="I8" s="49">
        <f>D8+D21+D34</f>
        <v>764215</v>
      </c>
      <c r="J8" s="49">
        <f>E8+E21+E34</f>
        <v>816990</v>
      </c>
    </row>
    <row r="9" spans="1:10" ht="15.75" thickBot="1">
      <c r="A9" s="32" t="s">
        <v>46</v>
      </c>
      <c r="B9" s="34">
        <v>0.64</v>
      </c>
      <c r="C9" s="34">
        <v>0.65</v>
      </c>
      <c r="D9" s="34">
        <v>0.7</v>
      </c>
      <c r="E9" s="34">
        <v>0.71</v>
      </c>
      <c r="G9" s="50">
        <f>G6/G5</f>
        <v>0.6444570047688661</v>
      </c>
      <c r="H9" s="50">
        <f>H6/H5</f>
        <v>0.6539580540617548</v>
      </c>
      <c r="I9" s="50">
        <f>I6/I5</f>
        <v>0.7088515260509486</v>
      </c>
      <c r="J9" s="50">
        <f>J6/J5</f>
        <v>0.7185548834227957</v>
      </c>
    </row>
    <row r="10" spans="1:10" ht="15.75" thickBot="1">
      <c r="A10" s="32" t="s">
        <v>47</v>
      </c>
      <c r="B10" s="35">
        <v>278789611</v>
      </c>
      <c r="C10" s="35">
        <v>320568079</v>
      </c>
      <c r="D10" s="35">
        <v>305566094</v>
      </c>
      <c r="E10" s="35">
        <v>335012068</v>
      </c>
      <c r="G10" s="49">
        <f>B10+B23+B36</f>
        <v>304694374</v>
      </c>
      <c r="H10" s="49">
        <f aca="true" t="shared" si="0" ref="H10:H16">C10+C23+C36</f>
        <v>351362266</v>
      </c>
      <c r="I10" s="49">
        <f aca="true" t="shared" si="1" ref="I10:I16">D10+D23+D36</f>
        <v>325586066</v>
      </c>
      <c r="J10" s="49">
        <f aca="true" t="shared" si="2" ref="J10:J16">E10+E23+E36</f>
        <v>361081658</v>
      </c>
    </row>
    <row r="11" spans="1:10" ht="15.75" thickBot="1">
      <c r="A11" s="32" t="s">
        <v>48</v>
      </c>
      <c r="B11" s="35">
        <v>46712</v>
      </c>
      <c r="C11" s="35">
        <v>260027</v>
      </c>
      <c r="D11" s="35">
        <v>330618</v>
      </c>
      <c r="E11" s="35">
        <v>638258</v>
      </c>
      <c r="G11" s="49">
        <f>B11+B24+B37</f>
        <v>964255</v>
      </c>
      <c r="H11" s="49">
        <f t="shared" si="0"/>
        <v>1172805</v>
      </c>
      <c r="I11" s="49">
        <f t="shared" si="1"/>
        <v>361493</v>
      </c>
      <c r="J11" s="49">
        <f t="shared" si="2"/>
        <v>688296</v>
      </c>
    </row>
    <row r="12" spans="1:10" ht="26.25" thickBot="1">
      <c r="A12" s="32" t="s">
        <v>49</v>
      </c>
      <c r="B12" s="35">
        <v>5759907</v>
      </c>
      <c r="C12" s="35">
        <v>5750734</v>
      </c>
      <c r="D12" s="35">
        <v>0</v>
      </c>
      <c r="E12" s="35">
        <v>0</v>
      </c>
      <c r="G12" s="49">
        <f>B12+B25+B38</f>
        <v>6036242</v>
      </c>
      <c r="H12" s="49">
        <f t="shared" si="0"/>
        <v>6079755</v>
      </c>
      <c r="I12" s="49">
        <f t="shared" si="1"/>
        <v>0</v>
      </c>
      <c r="J12" s="49">
        <f t="shared" si="2"/>
        <v>0</v>
      </c>
    </row>
    <row r="13" spans="1:10" ht="26.25" thickBot="1">
      <c r="A13" s="32" t="s">
        <v>50</v>
      </c>
      <c r="B13" s="35">
        <v>280171493</v>
      </c>
      <c r="C13" s="35">
        <v>320673766</v>
      </c>
      <c r="D13" s="35">
        <v>303427603</v>
      </c>
      <c r="E13" s="35">
        <v>331800438</v>
      </c>
      <c r="G13" s="49">
        <f>B13+B26+B39</f>
        <v>306203076</v>
      </c>
      <c r="H13" s="49">
        <f t="shared" si="0"/>
        <v>351478080</v>
      </c>
      <c r="I13" s="49">
        <f t="shared" si="1"/>
        <v>323306752</v>
      </c>
      <c r="J13" s="49">
        <f t="shared" si="2"/>
        <v>357619838</v>
      </c>
    </row>
    <row r="14" spans="1:10" ht="26.25" thickBot="1">
      <c r="A14" s="32" t="s">
        <v>51</v>
      </c>
      <c r="B14" s="35">
        <v>54491</v>
      </c>
      <c r="C14" s="35">
        <v>260162</v>
      </c>
      <c r="D14" s="35">
        <v>330683</v>
      </c>
      <c r="E14" s="35">
        <v>638470</v>
      </c>
      <c r="G14" s="49">
        <f>B14+B27+B40</f>
        <v>977663</v>
      </c>
      <c r="H14" s="49">
        <f t="shared" si="0"/>
        <v>1173496</v>
      </c>
      <c r="I14" s="49">
        <f t="shared" si="1"/>
        <v>361566</v>
      </c>
      <c r="J14" s="49">
        <f t="shared" si="2"/>
        <v>688535</v>
      </c>
    </row>
    <row r="15" spans="1:10" ht="26.25" thickBot="1">
      <c r="A15" s="32" t="s">
        <v>52</v>
      </c>
      <c r="B15" s="36">
        <v>18.65</v>
      </c>
      <c r="C15" s="36">
        <v>18.61</v>
      </c>
      <c r="D15" s="36">
        <v>15.17</v>
      </c>
      <c r="E15" s="36">
        <v>14.35</v>
      </c>
      <c r="G15" s="51">
        <f>B15</f>
        <v>18.65</v>
      </c>
      <c r="H15" s="51">
        <f>C15</f>
        <v>18.61</v>
      </c>
      <c r="I15" s="51">
        <f>D15</f>
        <v>15.17</v>
      </c>
      <c r="J15" s="51">
        <f>E15</f>
        <v>14.35</v>
      </c>
    </row>
    <row r="16" spans="1:10" ht="26.25" thickBot="1">
      <c r="A16" s="32" t="s">
        <v>53</v>
      </c>
      <c r="B16" s="36">
        <v>52.95</v>
      </c>
      <c r="C16" s="36">
        <v>54.37</v>
      </c>
      <c r="D16" s="36">
        <v>52.36</v>
      </c>
      <c r="E16" s="36">
        <v>51.34</v>
      </c>
      <c r="G16" s="51">
        <f>B16</f>
        <v>52.95</v>
      </c>
      <c r="H16" s="51">
        <f>C16</f>
        <v>54.37</v>
      </c>
      <c r="I16" s="51">
        <f>D16</f>
        <v>52.36</v>
      </c>
      <c r="J16" s="51">
        <f>E16</f>
        <v>51.34</v>
      </c>
    </row>
    <row r="17" ht="15.75" thickBot="1">
      <c r="A17" s="48" t="s">
        <v>55</v>
      </c>
    </row>
    <row r="18" spans="1:5" ht="15.75" thickBot="1">
      <c r="A18" s="37" t="s">
        <v>42</v>
      </c>
      <c r="B18" s="38">
        <v>2456391</v>
      </c>
      <c r="C18" s="38">
        <v>2774881</v>
      </c>
      <c r="D18" s="38">
        <v>2835827</v>
      </c>
      <c r="E18" s="38">
        <v>3229705</v>
      </c>
    </row>
    <row r="19" spans="1:5" ht="15.75" thickBot="1">
      <c r="A19" s="39" t="s">
        <v>43</v>
      </c>
      <c r="B19" s="40">
        <v>1864676</v>
      </c>
      <c r="C19" s="40">
        <v>2094125</v>
      </c>
      <c r="D19" s="40">
        <v>2406063</v>
      </c>
      <c r="E19" s="40">
        <v>2611143</v>
      </c>
    </row>
    <row r="20" spans="1:5" ht="15.75" thickBot="1">
      <c r="A20" s="39" t="s">
        <v>44</v>
      </c>
      <c r="B20" s="40">
        <v>1832964</v>
      </c>
      <c r="C20" s="40">
        <v>2045785</v>
      </c>
      <c r="D20" s="40">
        <v>2336392</v>
      </c>
      <c r="E20" s="40">
        <v>2539242</v>
      </c>
    </row>
    <row r="21" spans="1:5" ht="15.75" thickBot="1">
      <c r="A21" s="39" t="s">
        <v>45</v>
      </c>
      <c r="B21" s="40">
        <v>31712</v>
      </c>
      <c r="C21" s="40">
        <v>48340</v>
      </c>
      <c r="D21" s="40">
        <v>69671</v>
      </c>
      <c r="E21" s="40">
        <v>71901</v>
      </c>
    </row>
    <row r="22" spans="1:5" ht="15.75" thickBot="1">
      <c r="A22" s="39" t="s">
        <v>46</v>
      </c>
      <c r="B22" s="41">
        <v>0.76</v>
      </c>
      <c r="C22" s="41">
        <v>0.75</v>
      </c>
      <c r="D22" s="41">
        <v>0.85</v>
      </c>
      <c r="E22" s="41">
        <v>0.81</v>
      </c>
    </row>
    <row r="23" spans="1:5" ht="15.75" thickBot="1">
      <c r="A23" s="39" t="s">
        <v>47</v>
      </c>
      <c r="B23" s="42">
        <v>19976934</v>
      </c>
      <c r="C23" s="42">
        <v>23935455</v>
      </c>
      <c r="D23" s="42">
        <v>15952316</v>
      </c>
      <c r="E23" s="42">
        <v>22830931</v>
      </c>
    </row>
    <row r="24" spans="1:5" ht="15.75" thickBot="1">
      <c r="A24" s="39" t="s">
        <v>48</v>
      </c>
      <c r="B24" s="42">
        <v>47451</v>
      </c>
      <c r="C24" s="42">
        <v>82546</v>
      </c>
      <c r="D24" s="42">
        <v>30875</v>
      </c>
      <c r="E24" s="42">
        <v>50038</v>
      </c>
    </row>
    <row r="25" spans="1:5" ht="26.25" thickBot="1">
      <c r="A25" s="39" t="s">
        <v>49</v>
      </c>
      <c r="B25" s="42">
        <v>276335</v>
      </c>
      <c r="C25" s="42">
        <v>329021</v>
      </c>
      <c r="D25" s="42">
        <v>0</v>
      </c>
      <c r="E25" s="42">
        <v>0</v>
      </c>
    </row>
    <row r="26" spans="1:5" ht="26.25" thickBot="1">
      <c r="A26" s="39" t="s">
        <v>50</v>
      </c>
      <c r="B26" s="42">
        <v>20072617</v>
      </c>
      <c r="C26" s="42">
        <v>23943338</v>
      </c>
      <c r="D26" s="42">
        <v>15841285</v>
      </c>
      <c r="E26" s="42">
        <v>22611671</v>
      </c>
    </row>
    <row r="27" spans="1:5" ht="26.25" thickBot="1">
      <c r="A27" s="39" t="s">
        <v>51</v>
      </c>
      <c r="B27" s="42">
        <v>47737</v>
      </c>
      <c r="C27" s="42">
        <v>82587</v>
      </c>
      <c r="D27" s="42">
        <v>30883</v>
      </c>
      <c r="E27" s="42">
        <v>50065</v>
      </c>
    </row>
    <row r="28" spans="1:5" ht="26.25" thickBot="1">
      <c r="A28" s="39" t="s">
        <v>52</v>
      </c>
      <c r="B28" s="43">
        <v>18.65</v>
      </c>
      <c r="C28" s="43">
        <v>18.61</v>
      </c>
      <c r="D28" s="43">
        <v>15.17</v>
      </c>
      <c r="E28" s="43">
        <v>14.35</v>
      </c>
    </row>
    <row r="29" spans="1:5" ht="26.25" thickBot="1">
      <c r="A29" s="39" t="s">
        <v>53</v>
      </c>
      <c r="B29" s="43">
        <v>52.95</v>
      </c>
      <c r="C29" s="43">
        <v>54.37</v>
      </c>
      <c r="D29" s="44">
        <v>52.36</v>
      </c>
      <c r="E29" s="44">
        <v>51.34</v>
      </c>
    </row>
    <row r="30" spans="1:5" ht="15.75" thickBot="1">
      <c r="A30" s="45" t="s">
        <v>56</v>
      </c>
      <c r="B30" s="46"/>
      <c r="C30" s="46"/>
      <c r="D30" s="46"/>
      <c r="E30" s="46"/>
    </row>
    <row r="31" spans="1:5" ht="15.75" thickBot="1">
      <c r="A31" s="39" t="s">
        <v>42</v>
      </c>
      <c r="B31" s="40">
        <v>237382</v>
      </c>
      <c r="C31" s="40">
        <v>256034</v>
      </c>
      <c r="D31" s="40">
        <v>293349</v>
      </c>
      <c r="E31" s="40">
        <v>354759</v>
      </c>
    </row>
    <row r="32" spans="1:5" ht="15.75" thickBot="1">
      <c r="A32" s="39" t="s">
        <v>43</v>
      </c>
      <c r="B32" s="40">
        <v>39199</v>
      </c>
      <c r="C32" s="40">
        <v>41022</v>
      </c>
      <c r="D32" s="40">
        <v>184013</v>
      </c>
      <c r="E32" s="40">
        <v>267204</v>
      </c>
    </row>
    <row r="33" spans="1:5" ht="15.75" thickBot="1">
      <c r="A33" s="39" t="s">
        <v>44</v>
      </c>
      <c r="B33" s="40">
        <v>4523</v>
      </c>
      <c r="C33" s="47">
        <v>0</v>
      </c>
      <c r="D33" s="47">
        <v>0</v>
      </c>
      <c r="E33" s="47">
        <v>0</v>
      </c>
    </row>
    <row r="34" spans="1:5" ht="15.75" thickBot="1">
      <c r="A34" s="39" t="s">
        <v>45</v>
      </c>
      <c r="B34" s="40">
        <v>34676</v>
      </c>
      <c r="C34" s="40">
        <v>41022</v>
      </c>
      <c r="D34" s="40">
        <v>184013</v>
      </c>
      <c r="E34" s="40">
        <v>267204</v>
      </c>
    </row>
    <row r="35" spans="1:5" ht="15.75" thickBot="1">
      <c r="A35" s="39" t="s">
        <v>46</v>
      </c>
      <c r="B35" s="41">
        <v>0.17</v>
      </c>
      <c r="C35" s="41">
        <v>0.16</v>
      </c>
      <c r="D35" s="41">
        <v>0.63</v>
      </c>
      <c r="E35" s="41">
        <v>0.75</v>
      </c>
    </row>
    <row r="36" spans="1:5" ht="15.75" thickBot="1">
      <c r="A36" s="39" t="s">
        <v>47</v>
      </c>
      <c r="B36" s="42">
        <v>5927829</v>
      </c>
      <c r="C36" s="42">
        <v>6858732</v>
      </c>
      <c r="D36" s="42">
        <v>4067656</v>
      </c>
      <c r="E36" s="42">
        <v>3238659</v>
      </c>
    </row>
    <row r="37" spans="1:5" ht="15.75" thickBot="1">
      <c r="A37" s="39" t="s">
        <v>48</v>
      </c>
      <c r="B37" s="42">
        <v>870092</v>
      </c>
      <c r="C37" s="42">
        <v>830232</v>
      </c>
      <c r="D37" s="42">
        <v>0</v>
      </c>
      <c r="E37" s="42">
        <v>0</v>
      </c>
    </row>
    <row r="38" spans="1:5" ht="26.25" thickBot="1">
      <c r="A38" s="39" t="s">
        <v>49</v>
      </c>
      <c r="B38" s="42">
        <v>0</v>
      </c>
      <c r="C38" s="42">
        <v>0</v>
      </c>
      <c r="D38" s="42">
        <v>0</v>
      </c>
      <c r="E38" s="42">
        <v>0</v>
      </c>
    </row>
    <row r="39" spans="1:5" ht="26.25" thickBot="1">
      <c r="A39" s="39" t="s">
        <v>50</v>
      </c>
      <c r="B39" s="42">
        <v>5958966</v>
      </c>
      <c r="C39" s="42">
        <v>6860976</v>
      </c>
      <c r="D39" s="42">
        <v>4037864</v>
      </c>
      <c r="E39" s="42">
        <v>3207729</v>
      </c>
    </row>
    <row r="40" spans="1:5" ht="26.25" thickBot="1">
      <c r="A40" s="39" t="s">
        <v>51</v>
      </c>
      <c r="B40" s="42">
        <v>875435</v>
      </c>
      <c r="C40" s="42">
        <v>830747</v>
      </c>
      <c r="D40" s="42">
        <v>0</v>
      </c>
      <c r="E40" s="42">
        <v>0</v>
      </c>
    </row>
    <row r="41" spans="1:5" ht="26.25" thickBot="1">
      <c r="A41" s="39" t="s">
        <v>52</v>
      </c>
      <c r="B41" s="43">
        <v>18.65</v>
      </c>
      <c r="C41" s="43">
        <v>18.61</v>
      </c>
      <c r="D41" s="43">
        <v>15.17</v>
      </c>
      <c r="E41" s="43">
        <v>14.35</v>
      </c>
    </row>
    <row r="42" spans="1:5" ht="26.25" thickBot="1">
      <c r="A42" s="39" t="s">
        <v>53</v>
      </c>
      <c r="B42" s="43">
        <v>52.95</v>
      </c>
      <c r="C42" s="43">
        <v>54.37</v>
      </c>
      <c r="D42" s="43">
        <v>52.36</v>
      </c>
      <c r="E42" s="43">
        <v>51.34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dcterms:created xsi:type="dcterms:W3CDTF">2011-11-01T10:11:00Z</dcterms:created>
  <dcterms:modified xsi:type="dcterms:W3CDTF">2012-09-27T22:42:20Z</dcterms:modified>
  <cp:category/>
  <cp:version/>
  <cp:contentType/>
  <cp:contentStatus/>
</cp:coreProperties>
</file>